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ksj\Desktop\"/>
    </mc:Choice>
  </mc:AlternateContent>
  <bookViews>
    <workbookView xWindow="-15" yWindow="-15" windowWidth="14520" windowHeight="6120"/>
  </bookViews>
  <sheets>
    <sheet name="Lagging Application Form" sheetId="7" r:id="rId1"/>
    <sheet name="Savings Calculator" sheetId="8" r:id="rId2"/>
    <sheet name="Efficiency Factor Table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8" l="1"/>
  <c r="K47" i="8"/>
  <c r="K35" i="8"/>
  <c r="K23" i="8"/>
  <c r="K11" i="8"/>
  <c r="G59" i="8"/>
  <c r="G47" i="8"/>
  <c r="G35" i="8"/>
  <c r="G23" i="8"/>
  <c r="G11" i="8"/>
  <c r="C59" i="8"/>
  <c r="C47" i="8"/>
  <c r="C35" i="8"/>
  <c r="C23" i="8"/>
  <c r="C11" i="8" l="1"/>
  <c r="B40" i="7" l="1"/>
  <c r="K60" i="8"/>
  <c r="K61" i="8" s="1"/>
  <c r="G60" i="8"/>
  <c r="G61" i="8" s="1"/>
  <c r="C60" i="8"/>
  <c r="C61" i="8" s="1"/>
  <c r="K48" i="8"/>
  <c r="K49" i="8" s="1"/>
  <c r="G48" i="8"/>
  <c r="G49" i="8" s="1"/>
  <c r="C48" i="8"/>
  <c r="C49" i="8" s="1"/>
  <c r="K36" i="8"/>
  <c r="K37" i="8" s="1"/>
  <c r="G36" i="8"/>
  <c r="G37" i="8" s="1"/>
  <c r="C36" i="8"/>
  <c r="C37" i="8" s="1"/>
  <c r="K24" i="8"/>
  <c r="K25" i="8" s="1"/>
  <c r="G24" i="8"/>
  <c r="G25" i="8" s="1"/>
  <c r="C24" i="8"/>
  <c r="C25" i="8" s="1"/>
  <c r="K12" i="8"/>
  <c r="K13" i="8" s="1"/>
  <c r="G12" i="8"/>
  <c r="G13" i="8" s="1"/>
  <c r="C12" i="8" l="1"/>
  <c r="C13" i="8" s="1"/>
  <c r="B43" i="7" s="1"/>
  <c r="B41" i="7"/>
  <c r="B45" i="7" s="1"/>
  <c r="B42" i="7" l="1"/>
</calcChain>
</file>

<file path=xl/sharedStrings.xml><?xml version="1.0" encoding="utf-8"?>
<sst xmlns="http://schemas.openxmlformats.org/spreadsheetml/2006/main" count="332" uniqueCount="92">
  <si>
    <t>Information Required</t>
  </si>
  <si>
    <t>Site Address</t>
  </si>
  <si>
    <t>ABN</t>
  </si>
  <si>
    <t>Project contact</t>
  </si>
  <si>
    <t>Position</t>
  </si>
  <si>
    <t>Phone</t>
  </si>
  <si>
    <t>Email</t>
  </si>
  <si>
    <t>Fuel type</t>
  </si>
  <si>
    <t>Cost saving</t>
  </si>
  <si>
    <t>Data Entry Fields</t>
  </si>
  <si>
    <t>Plant annual operating hours</t>
  </si>
  <si>
    <t>Pipe location</t>
  </si>
  <si>
    <t>Pipe DN</t>
  </si>
  <si>
    <t>What does the pipe contain?</t>
  </si>
  <si>
    <t>GJ p.a.</t>
  </si>
  <si>
    <t>Annual gas use</t>
  </si>
  <si>
    <t>mm</t>
  </si>
  <si>
    <t>°C</t>
  </si>
  <si>
    <t>Pipe diameter</t>
  </si>
  <si>
    <t>meters</t>
  </si>
  <si>
    <t>years</t>
  </si>
  <si>
    <t xml:space="preserve">Gas saving per year </t>
  </si>
  <si>
    <t>Savings total</t>
  </si>
  <si>
    <t>Total gas savings</t>
  </si>
  <si>
    <t>Total installation costs</t>
  </si>
  <si>
    <t>Simple payback</t>
  </si>
  <si>
    <t>Revised simple payback</t>
  </si>
  <si>
    <t>Proposed OEH contribution</t>
  </si>
  <si>
    <t>Gas use details</t>
  </si>
  <si>
    <t>Pipe 1 - savings calculation</t>
  </si>
  <si>
    <t>Total cost installed</t>
  </si>
  <si>
    <t>Pipe 2 - savings calculation</t>
  </si>
  <si>
    <t>Pipe 3 - savings calculation</t>
  </si>
  <si>
    <t>Pipe 4 - savings calculation</t>
  </si>
  <si>
    <t>Pipe 5 - savings calculation</t>
  </si>
  <si>
    <t>Total cost savings</t>
  </si>
  <si>
    <t>OEH funding per GJ saved</t>
  </si>
  <si>
    <t>Valve 1 - savings calculation</t>
  </si>
  <si>
    <t>Valve location</t>
  </si>
  <si>
    <t>Number of valve covers</t>
  </si>
  <si>
    <t>Tank 1 - savings calculation</t>
  </si>
  <si>
    <t>Vertical surfaces</t>
  </si>
  <si>
    <t>Horizontal surfaces</t>
  </si>
  <si>
    <t xml:space="preserve">Accounts receivable fax number </t>
  </si>
  <si>
    <t>Accounts receivable email address</t>
  </si>
  <si>
    <t xml:space="preserve">Bank name </t>
  </si>
  <si>
    <t>Branch</t>
  </si>
  <si>
    <t>Account holder / name</t>
  </si>
  <si>
    <t>BSB number</t>
  </si>
  <si>
    <t>Account number</t>
  </si>
  <si>
    <r>
      <t xml:space="preserve">Savings calculator - </t>
    </r>
    <r>
      <rPr>
        <sz val="11"/>
        <color theme="0"/>
        <rFont val="Arial"/>
        <family val="2"/>
      </rPr>
      <t>Please provide thermal images of all equipment that will be insulated and provide a reference.</t>
    </r>
  </si>
  <si>
    <t>Organisation name</t>
  </si>
  <si>
    <t>Site details</t>
  </si>
  <si>
    <t>Site contact</t>
  </si>
  <si>
    <t>Steam Trap Service Contractor details</t>
  </si>
  <si>
    <t>Project costs</t>
  </si>
  <si>
    <t>What does the tank contain?</t>
  </si>
  <si>
    <t>Surface type</t>
  </si>
  <si>
    <t xml:space="preserve">Surface temperature </t>
  </si>
  <si>
    <t>Tank location</t>
  </si>
  <si>
    <t>Photo reference number</t>
  </si>
  <si>
    <r>
      <t>m</t>
    </r>
    <r>
      <rPr>
        <sz val="11"/>
        <color theme="0"/>
        <rFont val="Calibri"/>
        <family val="2"/>
      </rPr>
      <t>²</t>
    </r>
  </si>
  <si>
    <t>Valve 2 - savings calculation</t>
  </si>
  <si>
    <t>Valve 3 - savings calculation</t>
  </si>
  <si>
    <t>Valve 4 - savings calculation</t>
  </si>
  <si>
    <t>Valve 5 - savings calculation</t>
  </si>
  <si>
    <t>Tank 5 - savings calculation</t>
  </si>
  <si>
    <t>Tank 4 - savings calculation</t>
  </si>
  <si>
    <t>Tank 3 - savings calculation</t>
  </si>
  <si>
    <t>Tank 2 - savings calculation</t>
  </si>
  <si>
    <t>Most recent gas bill</t>
  </si>
  <si>
    <t>Attachments required</t>
  </si>
  <si>
    <t>Thermal images</t>
  </si>
  <si>
    <t>Gas Efficiency Maintenance Funding</t>
  </si>
  <si>
    <t>Temperature (⁰C)</t>
  </si>
  <si>
    <t>Before completing this report, please read the Application Conditions on the OEH website. http://www.environment.nsw.gov.au/business/gas-efficiency-funding.htm                                                       The maximum OEH contribution for insulation projects is 50% of installation costs capped at $10,000 per site.</t>
  </si>
  <si>
    <t>Lagging Application Form</t>
  </si>
  <si>
    <t>Savings factors for lagging indoor pipes</t>
  </si>
  <si>
    <t>Savings factors for lagging outdoor pipes</t>
  </si>
  <si>
    <t>Savings factors for lagging indoor valves</t>
  </si>
  <si>
    <t>Savings factors for lagging outdoor valves</t>
  </si>
  <si>
    <t>Savings factors for lagging indoor tanks</t>
  </si>
  <si>
    <t>Savings factors for lagging outdoor tanks</t>
  </si>
  <si>
    <t>Meters of lagging</t>
  </si>
  <si>
    <t>Square meters of lagging</t>
  </si>
  <si>
    <t>Quotation for the full cost of the project</t>
  </si>
  <si>
    <t>Total estimated gas savings (GJ/y)</t>
  </si>
  <si>
    <t>Total implementation costs (ex GST)</t>
  </si>
  <si>
    <t>Proposed OEH contribution (ex GST)</t>
  </si>
  <si>
    <t>Variable cost of gas (ex GST)</t>
  </si>
  <si>
    <t>$ (ex GST)</t>
  </si>
  <si>
    <t>$ p.a. (ex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</si>
</sst>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i/>
      <sz val="10"/>
      <color theme="0"/>
      <name val="Arial"/>
      <family val="2"/>
    </font>
    <font>
      <sz val="11"/>
      <color theme="1"/>
      <name val="Arial"/>
      <family val="2"/>
    </font>
    <font>
      <b/>
      <sz val="13"/>
      <color indexed="62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</borders>
  <cellStyleXfs count="4">
    <xf numFmtId="0" fontId="0" fillId="0" borderId="0"/>
    <xf numFmtId="0" fontId="5" fillId="0" borderId="0" applyFill="0"/>
    <xf numFmtId="44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0" fillId="0" borderId="0" xfId="0" applyFont="1"/>
    <xf numFmtId="0" fontId="0" fillId="0" borderId="10" xfId="0" applyFont="1" applyBorder="1"/>
    <xf numFmtId="0" fontId="0" fillId="0" borderId="4" xfId="0" applyFont="1" applyBorder="1"/>
    <xf numFmtId="2" fontId="0" fillId="0" borderId="0" xfId="0" applyNumberFormat="1" applyFont="1"/>
    <xf numFmtId="0" fontId="0" fillId="0" borderId="0" xfId="0" applyFont="1" applyFill="1" applyBorder="1"/>
    <xf numFmtId="0" fontId="13" fillId="3" borderId="0" xfId="0" applyFont="1" applyFill="1" applyBorder="1"/>
    <xf numFmtId="0" fontId="0" fillId="3" borderId="0" xfId="0" applyFont="1" applyFill="1" applyBorder="1"/>
    <xf numFmtId="0" fontId="14" fillId="0" borderId="1" xfId="0" applyFont="1" applyFill="1" applyBorder="1"/>
    <xf numFmtId="0" fontId="14" fillId="0" borderId="0" xfId="0" applyFont="1" applyFill="1" applyBorder="1"/>
    <xf numFmtId="0" fontId="14" fillId="0" borderId="8" xfId="0" applyFont="1" applyFill="1" applyBorder="1"/>
    <xf numFmtId="0" fontId="14" fillId="0" borderId="2" xfId="0" applyFont="1" applyFill="1" applyBorder="1"/>
    <xf numFmtId="0" fontId="14" fillId="0" borderId="11" xfId="0" applyFont="1" applyFill="1" applyBorder="1"/>
    <xf numFmtId="0" fontId="14" fillId="0" borderId="3" xfId="0" applyFont="1" applyFill="1" applyBorder="1"/>
    <xf numFmtId="0" fontId="14" fillId="0" borderId="6" xfId="0" applyFont="1" applyFill="1" applyBorder="1"/>
    <xf numFmtId="0" fontId="14" fillId="0" borderId="4" xfId="0" applyFont="1" applyFill="1" applyBorder="1"/>
    <xf numFmtId="165" fontId="0" fillId="0" borderId="5" xfId="0" applyNumberFormat="1" applyFont="1" applyFill="1" applyBorder="1"/>
    <xf numFmtId="0" fontId="15" fillId="0" borderId="0" xfId="0" applyFont="1" applyFill="1" applyBorder="1"/>
    <xf numFmtId="165" fontId="0" fillId="0" borderId="4" xfId="0" applyNumberFormat="1" applyFont="1" applyFill="1" applyBorder="1"/>
    <xf numFmtId="165" fontId="0" fillId="0" borderId="5" xfId="0" applyNumberFormat="1" applyFont="1" applyBorder="1"/>
    <xf numFmtId="165" fontId="0" fillId="0" borderId="4" xfId="0" applyNumberFormat="1" applyFont="1" applyBorder="1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44" fontId="7" fillId="2" borderId="0" xfId="2" applyFont="1" applyFill="1" applyBorder="1" applyAlignment="1" applyProtection="1">
      <alignment horizontal="right"/>
      <protection locked="0"/>
    </xf>
    <xf numFmtId="0" fontId="7" fillId="2" borderId="0" xfId="0" applyFont="1" applyFill="1" applyBorder="1" applyProtection="1">
      <protection locked="0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0" fillId="0" borderId="8" xfId="0" applyBorder="1" applyProtection="1">
      <protection locked="0"/>
    </xf>
    <xf numFmtId="0" fontId="2" fillId="3" borderId="0" xfId="1" applyFont="1" applyFill="1" applyBorder="1" applyAlignment="1" applyProtection="1">
      <alignment vertical="top"/>
      <protection locked="0"/>
    </xf>
    <xf numFmtId="0" fontId="6" fillId="3" borderId="0" xfId="0" applyFont="1" applyFill="1" applyBorder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10" xfId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 vertical="top"/>
      <protection locked="0"/>
    </xf>
    <xf numFmtId="0" fontId="7" fillId="0" borderId="8" xfId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Protection="1">
      <protection locked="0"/>
    </xf>
    <xf numFmtId="164" fontId="7" fillId="0" borderId="2" xfId="2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66" fontId="7" fillId="0" borderId="4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166" fontId="8" fillId="4" borderId="2" xfId="0" applyNumberFormat="1" applyFont="1" applyFill="1" applyBorder="1" applyAlignment="1" applyProtection="1">
      <alignment horizontal="right"/>
    </xf>
    <xf numFmtId="164" fontId="8" fillId="4" borderId="2" xfId="2" applyNumberFormat="1" applyFont="1" applyFill="1" applyBorder="1" applyAlignment="1" applyProtection="1">
      <alignment horizontal="right"/>
    </xf>
    <xf numFmtId="166" fontId="7" fillId="4" borderId="2" xfId="0" applyNumberFormat="1" applyFont="1" applyFill="1" applyBorder="1" applyAlignment="1" applyProtection="1">
      <alignment horizontal="right"/>
    </xf>
    <xf numFmtId="0" fontId="11" fillId="2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10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4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2" fillId="3" borderId="3" xfId="1" applyFont="1" applyFill="1" applyBorder="1" applyAlignment="1" applyProtection="1">
      <alignment vertical="top"/>
      <protection locked="0"/>
    </xf>
    <xf numFmtId="0" fontId="4" fillId="0" borderId="12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4" fontId="7" fillId="0" borderId="4" xfId="2" applyFon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/>
      <protection locked="0"/>
    </xf>
    <xf numFmtId="0" fontId="7" fillId="3" borderId="4" xfId="0" applyFont="1" applyFill="1" applyBorder="1" applyAlignment="1" applyProtection="1">
      <protection locked="0"/>
    </xf>
    <xf numFmtId="164" fontId="8" fillId="0" borderId="2" xfId="2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164" fontId="8" fillId="4" borderId="2" xfId="0" applyNumberFormat="1" applyFont="1" applyFill="1" applyBorder="1" applyAlignment="1" applyProtection="1">
      <alignment horizontal="center"/>
    </xf>
    <xf numFmtId="1" fontId="8" fillId="4" borderId="2" xfId="0" applyNumberFormat="1" applyFont="1" applyFill="1" applyBorder="1" applyAlignment="1" applyProtection="1">
      <alignment horizontal="right"/>
    </xf>
    <xf numFmtId="44" fontId="8" fillId="4" borderId="2" xfId="2" applyFont="1" applyFill="1" applyBorder="1" applyAlignment="1" applyProtection="1">
      <alignment horizontal="right"/>
    </xf>
    <xf numFmtId="0" fontId="14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5" fontId="0" fillId="0" borderId="0" xfId="0" applyNumberFormat="1" applyFont="1"/>
    <xf numFmtId="0" fontId="14" fillId="0" borderId="0" xfId="0" applyFont="1"/>
    <xf numFmtId="0" fontId="3" fillId="2" borderId="0" xfId="0" applyFont="1" applyFill="1" applyBorder="1" applyAlignment="1" applyProtection="1">
      <alignment horizontal="left" vertical="top" wrapText="1"/>
      <protection locked="0"/>
    </xf>
  </cellXfs>
  <cellStyles count="4">
    <cellStyle name="Currency" xfId="2" builtinId="4"/>
    <cellStyle name="Header1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4"/>
  <sheetViews>
    <sheetView showGridLines="0" tabSelected="1" zoomScaleNormal="100" workbookViewId="0"/>
  </sheetViews>
  <sheetFormatPr defaultRowHeight="14.25" x14ac:dyDescent="0.2"/>
  <cols>
    <col min="1" max="1" width="43.5703125" style="26" customWidth="1"/>
    <col min="2" max="2" width="48" style="49" customWidth="1"/>
    <col min="3" max="3" width="15.85546875" style="49" customWidth="1"/>
    <col min="4" max="4" width="9.7109375" style="49" customWidth="1"/>
    <col min="5" max="5" width="29.140625" style="49" customWidth="1"/>
    <col min="6" max="6" width="15.28515625" style="49" customWidth="1"/>
    <col min="7" max="7" width="8.140625" style="49" bestFit="1" customWidth="1"/>
    <col min="8" max="8" width="9.140625" style="49"/>
    <col min="9" max="9" width="28.7109375" style="49" customWidth="1"/>
    <col min="10" max="10" width="15.7109375" style="49" customWidth="1"/>
    <col min="11" max="11" width="8.140625" style="49" bestFit="1" customWidth="1"/>
    <col min="12" max="12" width="9.140625" style="49"/>
    <col min="13" max="13" width="28.42578125" style="49" customWidth="1"/>
    <col min="14" max="14" width="18.5703125" style="49" customWidth="1"/>
    <col min="15" max="23" width="9.140625" style="49"/>
    <col min="24" max="24" width="9.5703125" style="49" bestFit="1" customWidth="1"/>
    <col min="25" max="28" width="9.140625" style="49"/>
    <col min="29" max="29" width="9.5703125" style="49" bestFit="1" customWidth="1"/>
    <col min="30" max="16384" width="9.140625" style="49"/>
  </cols>
  <sheetData>
    <row r="1" spans="1:7" ht="18" x14ac:dyDescent="0.25">
      <c r="A1" s="48" t="s">
        <v>73</v>
      </c>
      <c r="B1" s="22"/>
    </row>
    <row r="2" spans="1:7" ht="23.25" x14ac:dyDescent="0.35">
      <c r="A2" s="50" t="s">
        <v>76</v>
      </c>
      <c r="B2" s="22"/>
    </row>
    <row r="3" spans="1:7" ht="45.75" customHeight="1" x14ac:dyDescent="0.2">
      <c r="A3" s="73" t="s">
        <v>75</v>
      </c>
      <c r="B3" s="73"/>
    </row>
    <row r="4" spans="1:7" ht="15" x14ac:dyDescent="0.25">
      <c r="A4" s="22" t="s">
        <v>0</v>
      </c>
      <c r="B4" s="51" t="s">
        <v>9</v>
      </c>
    </row>
    <row r="5" spans="1:7" ht="15" x14ac:dyDescent="0.2">
      <c r="A5" s="29" t="s">
        <v>52</v>
      </c>
      <c r="B5" s="52"/>
    </row>
    <row r="6" spans="1:7" x14ac:dyDescent="0.2">
      <c r="A6" s="53" t="s">
        <v>51</v>
      </c>
      <c r="B6" s="54"/>
    </row>
    <row r="7" spans="1:7" x14ac:dyDescent="0.2">
      <c r="A7" s="55" t="s">
        <v>1</v>
      </c>
      <c r="B7" s="54"/>
    </row>
    <row r="8" spans="1:7" x14ac:dyDescent="0.2">
      <c r="A8" s="55" t="s">
        <v>2</v>
      </c>
      <c r="B8" s="54"/>
      <c r="D8" s="26"/>
      <c r="E8" s="26"/>
      <c r="F8" s="26"/>
      <c r="G8" s="26"/>
    </row>
    <row r="9" spans="1:7" x14ac:dyDescent="0.2">
      <c r="A9" s="55" t="s">
        <v>53</v>
      </c>
      <c r="B9" s="54"/>
      <c r="D9" s="26"/>
      <c r="E9" s="26"/>
      <c r="F9" s="26"/>
      <c r="G9" s="26"/>
    </row>
    <row r="10" spans="1:7" x14ac:dyDescent="0.2">
      <c r="A10" s="55" t="s">
        <v>4</v>
      </c>
      <c r="B10" s="54"/>
      <c r="D10" s="26"/>
      <c r="E10" s="26"/>
      <c r="F10" s="26"/>
      <c r="G10" s="26"/>
    </row>
    <row r="11" spans="1:7" x14ac:dyDescent="0.2">
      <c r="A11" s="55" t="s">
        <v>5</v>
      </c>
      <c r="B11" s="54"/>
      <c r="D11" s="26"/>
      <c r="E11" s="26"/>
      <c r="F11" s="26"/>
      <c r="G11" s="26"/>
    </row>
    <row r="12" spans="1:7" x14ac:dyDescent="0.2">
      <c r="A12" s="55" t="s">
        <v>6</v>
      </c>
      <c r="B12" s="54"/>
      <c r="D12" s="26"/>
      <c r="E12" s="26"/>
      <c r="F12" s="26"/>
      <c r="G12" s="26"/>
    </row>
    <row r="13" spans="1:7" x14ac:dyDescent="0.2">
      <c r="A13" s="55" t="s">
        <v>43</v>
      </c>
      <c r="B13" s="54"/>
      <c r="D13" s="26"/>
      <c r="E13" s="26"/>
      <c r="F13" s="26"/>
      <c r="G13" s="26"/>
    </row>
    <row r="14" spans="1:7" x14ac:dyDescent="0.2">
      <c r="A14" s="55" t="s">
        <v>44</v>
      </c>
      <c r="B14" s="54"/>
      <c r="D14" s="26"/>
      <c r="E14" s="26"/>
      <c r="F14" s="26"/>
      <c r="G14" s="26"/>
    </row>
    <row r="15" spans="1:7" x14ac:dyDescent="0.2">
      <c r="A15" s="55" t="s">
        <v>45</v>
      </c>
      <c r="B15" s="54"/>
      <c r="D15" s="26"/>
      <c r="E15" s="26"/>
      <c r="F15" s="26"/>
      <c r="G15" s="26"/>
    </row>
    <row r="16" spans="1:7" x14ac:dyDescent="0.2">
      <c r="A16" s="55" t="s">
        <v>46</v>
      </c>
      <c r="B16" s="54"/>
      <c r="D16" s="26"/>
      <c r="E16" s="26"/>
      <c r="F16" s="26"/>
      <c r="G16" s="26"/>
    </row>
    <row r="17" spans="1:7" x14ac:dyDescent="0.2">
      <c r="A17" s="55" t="s">
        <v>47</v>
      </c>
      <c r="B17" s="54"/>
      <c r="D17" s="26"/>
      <c r="E17" s="26"/>
      <c r="F17" s="26"/>
      <c r="G17" s="26"/>
    </row>
    <row r="18" spans="1:7" x14ac:dyDescent="0.2">
      <c r="A18" s="55" t="s">
        <v>48</v>
      </c>
      <c r="B18" s="54"/>
      <c r="D18" s="26"/>
      <c r="E18" s="26"/>
      <c r="F18" s="26"/>
      <c r="G18" s="26"/>
    </row>
    <row r="19" spans="1:7" x14ac:dyDescent="0.2">
      <c r="A19" s="55" t="s">
        <v>49</v>
      </c>
      <c r="B19" s="54"/>
      <c r="D19" s="26"/>
      <c r="E19" s="26"/>
      <c r="F19" s="26"/>
      <c r="G19" s="26"/>
    </row>
    <row r="20" spans="1:7" ht="15" x14ac:dyDescent="0.2">
      <c r="A20" s="56" t="s">
        <v>28</v>
      </c>
      <c r="B20" s="30"/>
      <c r="D20" s="26"/>
      <c r="E20" s="26"/>
      <c r="F20" s="26"/>
      <c r="G20" s="26"/>
    </row>
    <row r="21" spans="1:7" x14ac:dyDescent="0.2">
      <c r="A21" s="57" t="s">
        <v>10</v>
      </c>
      <c r="B21" s="58"/>
      <c r="D21" s="26"/>
      <c r="E21" s="26"/>
      <c r="F21" s="26"/>
      <c r="G21" s="26"/>
    </row>
    <row r="22" spans="1:7" x14ac:dyDescent="0.2">
      <c r="A22" s="27" t="s">
        <v>7</v>
      </c>
      <c r="B22" s="59"/>
      <c r="D22" s="26"/>
      <c r="E22" s="26"/>
      <c r="F22" s="26"/>
      <c r="G22" s="26"/>
    </row>
    <row r="23" spans="1:7" x14ac:dyDescent="0.2">
      <c r="A23" s="27" t="s">
        <v>15</v>
      </c>
      <c r="B23" s="58"/>
      <c r="D23" s="26"/>
      <c r="E23" s="26"/>
      <c r="F23" s="26"/>
      <c r="G23" s="26"/>
    </row>
    <row r="24" spans="1:7" x14ac:dyDescent="0.2">
      <c r="A24" s="38" t="s">
        <v>89</v>
      </c>
      <c r="B24" s="60"/>
      <c r="D24" s="26"/>
      <c r="E24" s="26"/>
      <c r="F24" s="26"/>
      <c r="G24" s="26"/>
    </row>
    <row r="25" spans="1:7" ht="15" x14ac:dyDescent="0.2">
      <c r="A25" s="29" t="s">
        <v>54</v>
      </c>
      <c r="B25" s="52"/>
      <c r="D25" s="26"/>
      <c r="E25" s="26"/>
      <c r="F25" s="26"/>
      <c r="G25" s="26"/>
    </row>
    <row r="26" spans="1:7" x14ac:dyDescent="0.2">
      <c r="A26" s="55" t="s">
        <v>51</v>
      </c>
      <c r="B26" s="54"/>
      <c r="D26" s="26"/>
      <c r="E26" s="26"/>
      <c r="F26" s="26"/>
      <c r="G26" s="26"/>
    </row>
    <row r="27" spans="1:7" x14ac:dyDescent="0.2">
      <c r="A27" s="55" t="s">
        <v>3</v>
      </c>
      <c r="B27" s="54"/>
      <c r="D27" s="26"/>
      <c r="E27" s="26"/>
      <c r="F27" s="26"/>
      <c r="G27" s="26"/>
    </row>
    <row r="28" spans="1:7" x14ac:dyDescent="0.2">
      <c r="A28" s="55" t="s">
        <v>5</v>
      </c>
      <c r="B28" s="54"/>
      <c r="D28" s="26"/>
      <c r="E28" s="26"/>
      <c r="F28" s="26"/>
      <c r="G28" s="26"/>
    </row>
    <row r="29" spans="1:7" x14ac:dyDescent="0.2">
      <c r="A29" s="55" t="s">
        <v>6</v>
      </c>
      <c r="B29" s="54"/>
      <c r="D29" s="26"/>
      <c r="E29" s="26"/>
      <c r="F29" s="26"/>
      <c r="G29" s="26"/>
    </row>
    <row r="30" spans="1:7" ht="15" x14ac:dyDescent="0.2">
      <c r="A30" s="61" t="s">
        <v>55</v>
      </c>
      <c r="B30" s="62"/>
      <c r="D30" s="26"/>
      <c r="E30" s="26"/>
      <c r="F30" s="26"/>
      <c r="G30" s="26"/>
    </row>
    <row r="31" spans="1:7" x14ac:dyDescent="0.2">
      <c r="A31" s="26" t="s">
        <v>86</v>
      </c>
      <c r="B31" s="54"/>
      <c r="D31" s="26"/>
      <c r="E31" s="26"/>
      <c r="F31" s="26"/>
      <c r="G31" s="26"/>
    </row>
    <row r="32" spans="1:7" x14ac:dyDescent="0.2">
      <c r="A32" s="27" t="s">
        <v>87</v>
      </c>
      <c r="B32" s="54"/>
      <c r="D32" s="26"/>
      <c r="E32" s="26"/>
      <c r="F32" s="26"/>
      <c r="G32" s="26"/>
    </row>
    <row r="33" spans="1:17" x14ac:dyDescent="0.2">
      <c r="A33" s="27" t="s">
        <v>88</v>
      </c>
      <c r="B33" s="54"/>
      <c r="D33" s="26"/>
      <c r="E33" s="26"/>
      <c r="F33" s="26"/>
      <c r="G33" s="26"/>
    </row>
    <row r="34" spans="1:17" ht="15" x14ac:dyDescent="0.2">
      <c r="A34" s="29" t="s">
        <v>71</v>
      </c>
      <c r="B34" s="62"/>
      <c r="D34" s="26"/>
      <c r="E34" s="26"/>
      <c r="F34" s="26"/>
      <c r="G34" s="26"/>
    </row>
    <row r="35" spans="1:17" x14ac:dyDescent="0.2">
      <c r="A35" s="26" t="s">
        <v>70</v>
      </c>
      <c r="B35" s="54"/>
      <c r="D35" s="26"/>
      <c r="E35" s="26"/>
      <c r="F35" s="26"/>
      <c r="G35" s="26"/>
    </row>
    <row r="36" spans="1:17" x14ac:dyDescent="0.2">
      <c r="A36" s="26" t="s">
        <v>72</v>
      </c>
      <c r="B36" s="54"/>
      <c r="D36" s="26"/>
      <c r="E36" s="26"/>
      <c r="F36" s="26"/>
      <c r="G36" s="26"/>
    </row>
    <row r="37" spans="1:17" x14ac:dyDescent="0.2">
      <c r="A37" s="38" t="s">
        <v>85</v>
      </c>
      <c r="B37" s="54"/>
      <c r="D37" s="26"/>
      <c r="E37" s="26"/>
      <c r="F37" s="26"/>
      <c r="G37" s="26"/>
    </row>
    <row r="38" spans="1:17" x14ac:dyDescent="0.2">
      <c r="D38" s="26"/>
      <c r="E38" s="26"/>
      <c r="F38" s="26"/>
      <c r="G38" s="26"/>
    </row>
    <row r="39" spans="1:17" ht="15" x14ac:dyDescent="0.2">
      <c r="A39" s="29" t="s">
        <v>22</v>
      </c>
      <c r="B39" s="30"/>
      <c r="C39" s="30"/>
      <c r="D39" s="26"/>
      <c r="E39" s="26"/>
      <c r="F39" s="26"/>
      <c r="G39" s="26"/>
    </row>
    <row r="40" spans="1:17" ht="15" x14ac:dyDescent="0.25">
      <c r="A40" s="32" t="s">
        <v>24</v>
      </c>
      <c r="B40" s="65">
        <f>SUM('Savings Calculator'!C10,'Savings Calculator'!C22,'Savings Calculator'!C34,'Savings Calculator'!C46,'Savings Calculator'!C58,'Savings Calculator'!G10,'Savings Calculator'!G22,'Savings Calculator'!G34,'Savings Calculator'!G46,'Savings Calculator'!G58,'Savings Calculator'!K10,'Savings Calculator'!K22,'Savings Calculator'!K34,'Savings Calculator'!K46,'Savings Calculator'!K58)</f>
        <v>0</v>
      </c>
      <c r="C40" s="30" t="s">
        <v>90</v>
      </c>
      <c r="D40" s="26"/>
      <c r="E40" s="26"/>
      <c r="F40" s="26"/>
      <c r="G40" s="26"/>
    </row>
    <row r="41" spans="1:17" ht="15" x14ac:dyDescent="0.25">
      <c r="A41" s="32" t="s">
        <v>23</v>
      </c>
      <c r="B41" s="65">
        <f>SUM('Savings Calculator'!C11,'Savings Calculator'!C23,'Savings Calculator'!C35,'Savings Calculator'!C47,'Savings Calculator'!C59,'Savings Calculator'!G11,'Savings Calculator'!G23,'Savings Calculator'!G35,'Savings Calculator'!G47,'Savings Calculator'!G59,'Savings Calculator'!K11,'Savings Calculator'!K23,'Savings Calculator'!K35,'Savings Calculator'!K47,'Savings Calculator'!K59)</f>
        <v>0</v>
      </c>
      <c r="C41" s="30" t="s">
        <v>14</v>
      </c>
      <c r="D41" s="26"/>
      <c r="E41" s="26"/>
      <c r="F41" s="26"/>
      <c r="G41" s="26"/>
    </row>
    <row r="42" spans="1:17" ht="15" x14ac:dyDescent="0.25">
      <c r="A42" s="36" t="s">
        <v>35</v>
      </c>
      <c r="B42" s="65">
        <f>SUM('Savings Calculator'!C12,'Savings Calculator'!C24,'Savings Calculator'!C36,'Savings Calculator'!C48,'Savings Calculator'!C60,'Savings Calculator'!G12,'Savings Calculator'!G24,'Savings Calculator'!G36,'Savings Calculator'!G48,'Savings Calculator'!G60,'Savings Calculator'!K12,'Savings Calculator'!K24,'Savings Calculator'!K36,'Savings Calculator'!K48,'Savings Calculator'!K60)</f>
        <v>0</v>
      </c>
      <c r="C42" s="30" t="s">
        <v>91</v>
      </c>
      <c r="D42" s="26"/>
      <c r="E42" s="26"/>
      <c r="F42" s="26"/>
      <c r="G42" s="26"/>
    </row>
    <row r="43" spans="1:17" s="26" customFormat="1" ht="15.75" customHeight="1" x14ac:dyDescent="0.25">
      <c r="A43" s="32" t="s">
        <v>26</v>
      </c>
      <c r="B43" s="66" t="str">
        <f>IFERROR(AVERAGE('Savings Calculator'!C13,'Savings Calculator'!C25,'Savings Calculator'!C37,'Savings Calculator'!C49,'Savings Calculator'!C61,'Savings Calculator'!G13,'Savings Calculator'!G25,'Savings Calculator'!G37,'Savings Calculator'!G49,'Savings Calculator'!G61,'Savings Calculator'!K13,'Savings Calculator'!K25,'Savings Calculator'!K37,'Savings Calculator'!K49,'Savings Calculator'!K61),"")</f>
        <v/>
      </c>
      <c r="C43" s="30" t="s">
        <v>20</v>
      </c>
      <c r="D43" s="55"/>
      <c r="P43" s="27"/>
      <c r="Q43" s="27"/>
    </row>
    <row r="44" spans="1:17" s="26" customFormat="1" ht="15.75" customHeight="1" x14ac:dyDescent="0.25">
      <c r="A44" s="32" t="s">
        <v>27</v>
      </c>
      <c r="B44" s="63"/>
      <c r="C44" s="30" t="s">
        <v>90</v>
      </c>
      <c r="P44" s="27"/>
      <c r="Q44" s="27"/>
    </row>
    <row r="45" spans="1:17" s="26" customFormat="1" ht="15" x14ac:dyDescent="0.25">
      <c r="A45" s="39" t="s">
        <v>36</v>
      </c>
      <c r="B45" s="67" t="str">
        <f>IFERROR(B44/B41, "")</f>
        <v/>
      </c>
      <c r="C45" s="30" t="s">
        <v>90</v>
      </c>
    </row>
    <row r="46" spans="1:17" s="26" customFormat="1" x14ac:dyDescent="0.2"/>
    <row r="47" spans="1:17" s="26" customFormat="1" x14ac:dyDescent="0.2"/>
    <row r="48" spans="1:17" s="26" customFormat="1" x14ac:dyDescent="0.2"/>
    <row r="49" spans="19:19" s="64" customFormat="1" x14ac:dyDescent="0.2"/>
    <row r="50" spans="19:19" s="64" customFormat="1" x14ac:dyDescent="0.2"/>
    <row r="51" spans="19:19" s="26" customFormat="1" ht="16.5" customHeight="1" x14ac:dyDescent="0.2"/>
    <row r="52" spans="19:19" s="26" customFormat="1" x14ac:dyDescent="0.2"/>
    <row r="53" spans="19:19" s="26" customFormat="1" x14ac:dyDescent="0.2"/>
    <row r="54" spans="19:19" s="26" customFormat="1" x14ac:dyDescent="0.2"/>
    <row r="55" spans="19:19" s="26" customFormat="1" x14ac:dyDescent="0.2"/>
    <row r="56" spans="19:19" s="26" customFormat="1" x14ac:dyDescent="0.2"/>
    <row r="57" spans="19:19" s="26" customFormat="1" ht="15" customHeight="1" x14ac:dyDescent="0.2"/>
    <row r="58" spans="19:19" s="26" customFormat="1" x14ac:dyDescent="0.2"/>
    <row r="59" spans="19:19" s="26" customFormat="1" x14ac:dyDescent="0.2"/>
    <row r="60" spans="19:19" s="26" customFormat="1" x14ac:dyDescent="0.2"/>
    <row r="61" spans="19:19" s="26" customFormat="1" x14ac:dyDescent="0.2"/>
    <row r="62" spans="19:19" s="26" customFormat="1" x14ac:dyDescent="0.2"/>
    <row r="63" spans="19:19" s="26" customFormat="1" x14ac:dyDescent="0.2">
      <c r="S63" s="55"/>
    </row>
    <row r="64" spans="19:19" s="26" customFormat="1" x14ac:dyDescent="0.2"/>
  </sheetData>
  <sheetProtection password="CD82" sheet="1" objects="1" scenarios="1"/>
  <mergeCells count="1">
    <mergeCell ref="A3:B3"/>
  </mergeCells>
  <dataValidations count="1">
    <dataValidation type="list" allowBlank="1" showInputMessage="1" showErrorMessage="1" sqref="B22">
      <formula1>"Natural Gas,LPG,Biogas"</formula1>
    </dataValidation>
  </dataValidations>
  <pageMargins left="0.7" right="0.7" top="0.75" bottom="0.75" header="0.3" footer="0.3"/>
  <pageSetup paperSize="11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showGridLines="0" workbookViewId="0"/>
  </sheetViews>
  <sheetFormatPr defaultRowHeight="15" x14ac:dyDescent="0.25"/>
  <cols>
    <col min="1" max="1" width="9.140625" style="21"/>
    <col min="2" max="2" width="28.140625" style="21" customWidth="1"/>
    <col min="3" max="3" width="14.42578125" style="21" customWidth="1"/>
    <col min="4" max="4" width="12.7109375" style="21" customWidth="1"/>
    <col min="5" max="5" width="9.140625" style="21"/>
    <col min="6" max="6" width="29.5703125" style="21" customWidth="1"/>
    <col min="7" max="7" width="14.5703125" style="21" customWidth="1"/>
    <col min="8" max="8" width="12.42578125" style="21" customWidth="1"/>
    <col min="9" max="9" width="9.140625" style="21"/>
    <col min="10" max="10" width="29.28515625" style="21" customWidth="1"/>
    <col min="11" max="11" width="21.28515625" style="21" customWidth="1"/>
    <col min="12" max="12" width="12.140625" style="21" customWidth="1"/>
    <col min="13" max="13" width="15.42578125" style="21" customWidth="1"/>
    <col min="14" max="14" width="12" style="21" bestFit="1" customWidth="1"/>
    <col min="15" max="16384" width="9.140625" style="21"/>
  </cols>
  <sheetData>
    <row r="2" spans="1:15" x14ac:dyDescent="0.25">
      <c r="B2" s="22" t="s">
        <v>50</v>
      </c>
      <c r="C2" s="23"/>
      <c r="D2" s="24"/>
      <c r="E2" s="24"/>
      <c r="F2" s="24"/>
      <c r="G2" s="24"/>
      <c r="H2" s="24"/>
      <c r="I2" s="24"/>
      <c r="J2" s="25"/>
      <c r="K2" s="25"/>
      <c r="L2" s="25"/>
    </row>
    <row r="3" spans="1:15" x14ac:dyDescent="0.25">
      <c r="B3" s="26"/>
      <c r="C3" s="26"/>
      <c r="D3" s="26"/>
      <c r="E3" s="27"/>
      <c r="F3" s="26"/>
      <c r="G3" s="26"/>
      <c r="H3" s="26"/>
      <c r="I3" s="27"/>
      <c r="J3" s="27"/>
      <c r="K3" s="27"/>
      <c r="L3" s="27"/>
    </row>
    <row r="4" spans="1:15" x14ac:dyDescent="0.25">
      <c r="A4" s="28"/>
      <c r="B4" s="29" t="s">
        <v>29</v>
      </c>
      <c r="C4" s="30"/>
      <c r="D4" s="30"/>
      <c r="E4" s="27"/>
      <c r="F4" s="29" t="s">
        <v>37</v>
      </c>
      <c r="G4" s="30"/>
      <c r="H4" s="30"/>
      <c r="I4" s="27"/>
      <c r="J4" s="29" t="s">
        <v>40</v>
      </c>
      <c r="K4" s="30"/>
      <c r="L4" s="30"/>
    </row>
    <row r="5" spans="1:15" x14ac:dyDescent="0.25">
      <c r="A5" s="28"/>
      <c r="B5" s="26" t="s">
        <v>13</v>
      </c>
      <c r="C5" s="31"/>
      <c r="D5" s="30"/>
      <c r="E5" s="27"/>
      <c r="F5" s="32" t="s">
        <v>13</v>
      </c>
      <c r="G5" s="31"/>
      <c r="H5" s="30"/>
      <c r="I5" s="27"/>
      <c r="J5" s="32" t="s">
        <v>56</v>
      </c>
      <c r="K5" s="31"/>
      <c r="L5" s="30"/>
    </row>
    <row r="6" spans="1:15" x14ac:dyDescent="0.25">
      <c r="A6" s="28"/>
      <c r="B6" s="26" t="s">
        <v>18</v>
      </c>
      <c r="C6" s="33"/>
      <c r="D6" s="30" t="s">
        <v>16</v>
      </c>
      <c r="E6" s="27"/>
      <c r="F6" s="32" t="s">
        <v>18</v>
      </c>
      <c r="G6" s="33"/>
      <c r="H6" s="30" t="s">
        <v>16</v>
      </c>
      <c r="I6" s="27"/>
      <c r="J6" s="32" t="s">
        <v>57</v>
      </c>
      <c r="K6" s="34"/>
      <c r="L6" s="30"/>
      <c r="N6" s="68"/>
    </row>
    <row r="7" spans="1:15" x14ac:dyDescent="0.25">
      <c r="A7" s="28"/>
      <c r="B7" s="26" t="s">
        <v>58</v>
      </c>
      <c r="C7" s="33"/>
      <c r="D7" s="30" t="s">
        <v>17</v>
      </c>
      <c r="E7" s="35"/>
      <c r="F7" s="26" t="s">
        <v>58</v>
      </c>
      <c r="G7" s="33"/>
      <c r="H7" s="30" t="s">
        <v>17</v>
      </c>
      <c r="I7" s="27"/>
      <c r="J7" s="36" t="s">
        <v>58</v>
      </c>
      <c r="K7" s="33"/>
      <c r="L7" s="30" t="s">
        <v>17</v>
      </c>
      <c r="O7" s="69"/>
    </row>
    <row r="8" spans="1:15" x14ac:dyDescent="0.25">
      <c r="A8" s="28"/>
      <c r="B8" s="26" t="s">
        <v>11</v>
      </c>
      <c r="C8" s="31"/>
      <c r="D8" s="30"/>
      <c r="E8" s="27"/>
      <c r="F8" s="32" t="s">
        <v>38</v>
      </c>
      <c r="G8" s="31"/>
      <c r="H8" s="30"/>
      <c r="I8" s="27"/>
      <c r="J8" s="32" t="s">
        <v>59</v>
      </c>
      <c r="K8" s="31"/>
      <c r="L8" s="30"/>
    </row>
    <row r="9" spans="1:15" x14ac:dyDescent="0.25">
      <c r="A9" s="28"/>
      <c r="B9" s="26" t="s">
        <v>83</v>
      </c>
      <c r="C9" s="33"/>
      <c r="D9" s="30" t="s">
        <v>19</v>
      </c>
      <c r="E9" s="27"/>
      <c r="F9" s="32" t="s">
        <v>39</v>
      </c>
      <c r="G9" s="33"/>
      <c r="H9" s="30"/>
      <c r="I9" s="27"/>
      <c r="J9" s="32" t="s">
        <v>84</v>
      </c>
      <c r="K9" s="33"/>
      <c r="L9" s="30" t="s">
        <v>61</v>
      </c>
      <c r="O9" s="70"/>
    </row>
    <row r="10" spans="1:15" x14ac:dyDescent="0.25">
      <c r="A10" s="28"/>
      <c r="B10" s="26" t="s">
        <v>30</v>
      </c>
      <c r="C10" s="37"/>
      <c r="D10" s="30" t="s">
        <v>90</v>
      </c>
      <c r="E10" s="27"/>
      <c r="F10" s="36" t="s">
        <v>30</v>
      </c>
      <c r="G10" s="37"/>
      <c r="H10" s="30" t="s">
        <v>90</v>
      </c>
      <c r="I10" s="27"/>
      <c r="J10" s="36" t="s">
        <v>30</v>
      </c>
      <c r="K10" s="37"/>
      <c r="L10" s="30" t="s">
        <v>90</v>
      </c>
      <c r="O10" s="70"/>
    </row>
    <row r="11" spans="1:15" x14ac:dyDescent="0.25">
      <c r="A11" s="28"/>
      <c r="B11" s="26" t="s">
        <v>21</v>
      </c>
      <c r="C11" s="45" t="str">
        <f>IFERROR(C9*1.25*'Lagging Application Form'!$B$21*(IF(C8="indoor",INDEX('Efficiency Factor Tables'!$C$6:$J$13,MATCH(C6,'Efficiency Factor Tables'!$B$6:$B$13,0),MATCH(C7,'Efficiency Factor Tables'!$C$5:$J$5,0)),INDEX('Efficiency Factor Tables'!$C$19:$J$26,MATCH(C6,'Efficiency Factor Tables'!$B$19:$B$26,0),MATCH(C7,'Efficiency Factor Tables'!$C$18:$J$18,0))))*0.0036,"0")</f>
        <v>0</v>
      </c>
      <c r="D11" s="30" t="s">
        <v>14</v>
      </c>
      <c r="E11" s="27"/>
      <c r="F11" s="32" t="s">
        <v>21</v>
      </c>
      <c r="G11" s="45" t="str">
        <f>IFERROR($G$9*1.25*'Lagging Application Form'!$B$21*(IF($G$8="indoor",INDEX('Efficiency Factor Tables'!$M$6:$T$13,MATCH($G$6,'Efficiency Factor Tables'!$L$6:$L$13,0),MATCH($G$7,'Efficiency Factor Tables'!$M$5:$T$5,0)),INDEX('Efficiency Factor Tables'!$M$19:$T$26,MATCH($G$6,'Efficiency Factor Tables'!$L$19:$L$26,0),MATCH($G$7,'Efficiency Factor Tables'!$M$18:$T$18,0))))*0.0036,"0")</f>
        <v>0</v>
      </c>
      <c r="H11" s="30" t="s">
        <v>14</v>
      </c>
      <c r="I11" s="27"/>
      <c r="J11" s="32" t="s">
        <v>21</v>
      </c>
      <c r="K11" s="45" t="str">
        <f>IFERROR($K$9*1.25*'Lagging Application Form'!$B$21*(IF($K$8="indoor",INDEX('Efficiency Factor Tables'!$W$6:$AD$7,MATCH($K$6,'Efficiency Factor Tables'!$V$6:$V$7,0),MATCH($K$7,'Efficiency Factor Tables'!$W$5:$AD$5,0)),INDEX('Efficiency Factor Tables'!$W$19:$AD$20,MATCH($K$6,'Efficiency Factor Tables'!$V$19:$V$20,0),MATCH($K$7,'Efficiency Factor Tables'!$W$18:$AD$18,0))))*0.0036,"0")</f>
        <v>0</v>
      </c>
      <c r="L11" s="30" t="s">
        <v>14</v>
      </c>
      <c r="O11" s="70"/>
    </row>
    <row r="12" spans="1:15" x14ac:dyDescent="0.25">
      <c r="A12" s="28"/>
      <c r="B12" s="26" t="s">
        <v>8</v>
      </c>
      <c r="C12" s="46">
        <f>IFERROR(C11*'Lagging Application Form'!$B$24,"0")</f>
        <v>0</v>
      </c>
      <c r="D12" s="30" t="s">
        <v>90</v>
      </c>
      <c r="E12" s="26"/>
      <c r="F12" s="32" t="s">
        <v>8</v>
      </c>
      <c r="G12" s="46">
        <f>IFERROR(G11*'Lagging Application Form'!$B$24,"0")</f>
        <v>0</v>
      </c>
      <c r="H12" s="30" t="s">
        <v>90</v>
      </c>
      <c r="I12" s="26"/>
      <c r="J12" s="32" t="s">
        <v>8</v>
      </c>
      <c r="K12" s="46">
        <f>IFERROR(K11*'Lagging Application Form'!$B$24,"0")</f>
        <v>0</v>
      </c>
      <c r="L12" s="30" t="s">
        <v>90</v>
      </c>
    </row>
    <row r="13" spans="1:15" x14ac:dyDescent="0.25">
      <c r="A13" s="28"/>
      <c r="B13" s="38" t="s">
        <v>25</v>
      </c>
      <c r="C13" s="47" t="str">
        <f>IFERROR(C10/C12, "0")</f>
        <v>0</v>
      </c>
      <c r="D13" s="30" t="s">
        <v>20</v>
      </c>
      <c r="E13" s="26"/>
      <c r="F13" s="39" t="s">
        <v>25</v>
      </c>
      <c r="G13" s="47" t="str">
        <f>IFERROR(G10/G12, "0")</f>
        <v>0</v>
      </c>
      <c r="H13" s="30" t="s">
        <v>20</v>
      </c>
      <c r="I13" s="26"/>
      <c r="J13" s="39" t="s">
        <v>25</v>
      </c>
      <c r="K13" s="47" t="str">
        <f>IFERROR(K10/K12, "0")</f>
        <v>0</v>
      </c>
      <c r="L13" s="30" t="s">
        <v>20</v>
      </c>
    </row>
    <row r="14" spans="1:15" x14ac:dyDescent="0.25">
      <c r="B14" s="40" t="s">
        <v>60</v>
      </c>
      <c r="C14" s="41"/>
      <c r="D14" s="30"/>
      <c r="E14" s="26"/>
      <c r="F14" s="40" t="s">
        <v>60</v>
      </c>
      <c r="G14" s="41"/>
      <c r="H14" s="30"/>
      <c r="I14" s="26"/>
      <c r="J14" s="40" t="s">
        <v>60</v>
      </c>
      <c r="K14" s="41"/>
      <c r="L14" s="30"/>
    </row>
    <row r="15" spans="1:15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5" x14ac:dyDescent="0.25">
      <c r="A16" s="28"/>
      <c r="B16" s="29" t="s">
        <v>31</v>
      </c>
      <c r="C16" s="30"/>
      <c r="D16" s="30"/>
      <c r="E16" s="26"/>
      <c r="F16" s="29" t="s">
        <v>62</v>
      </c>
      <c r="G16" s="30"/>
      <c r="H16" s="30"/>
      <c r="I16" s="26"/>
      <c r="J16" s="29" t="s">
        <v>69</v>
      </c>
      <c r="K16" s="30"/>
      <c r="L16" s="30"/>
    </row>
    <row r="17" spans="1:12" x14ac:dyDescent="0.25">
      <c r="A17" s="28"/>
      <c r="B17" s="26" t="s">
        <v>13</v>
      </c>
      <c r="C17" s="31"/>
      <c r="D17" s="30"/>
      <c r="E17" s="26"/>
      <c r="F17" s="32" t="s">
        <v>13</v>
      </c>
      <c r="G17" s="31"/>
      <c r="H17" s="30"/>
      <c r="I17" s="26"/>
      <c r="J17" s="32" t="s">
        <v>56</v>
      </c>
      <c r="K17" s="31"/>
      <c r="L17" s="30"/>
    </row>
    <row r="18" spans="1:12" x14ac:dyDescent="0.25">
      <c r="A18" s="28"/>
      <c r="B18" s="26" t="s">
        <v>18</v>
      </c>
      <c r="C18" s="33"/>
      <c r="D18" s="30" t="s">
        <v>16</v>
      </c>
      <c r="E18" s="26"/>
      <c r="F18" s="32" t="s">
        <v>18</v>
      </c>
      <c r="G18" s="33"/>
      <c r="H18" s="30" t="s">
        <v>16</v>
      </c>
      <c r="I18" s="26"/>
      <c r="J18" s="32" t="s">
        <v>57</v>
      </c>
      <c r="K18" s="34"/>
      <c r="L18" s="30"/>
    </row>
    <row r="19" spans="1:12" x14ac:dyDescent="0.25">
      <c r="A19" s="28"/>
      <c r="B19" s="26" t="s">
        <v>58</v>
      </c>
      <c r="C19" s="33"/>
      <c r="D19" s="30" t="s">
        <v>17</v>
      </c>
      <c r="E19" s="42"/>
      <c r="F19" s="26" t="s">
        <v>58</v>
      </c>
      <c r="G19" s="33"/>
      <c r="H19" s="30" t="s">
        <v>17</v>
      </c>
      <c r="I19" s="26"/>
      <c r="J19" s="36" t="s">
        <v>58</v>
      </c>
      <c r="K19" s="33"/>
      <c r="L19" s="30" t="s">
        <v>17</v>
      </c>
    </row>
    <row r="20" spans="1:12" x14ac:dyDescent="0.25">
      <c r="A20" s="28"/>
      <c r="B20" s="26" t="s">
        <v>11</v>
      </c>
      <c r="C20" s="31"/>
      <c r="D20" s="30"/>
      <c r="E20" s="26"/>
      <c r="F20" s="32" t="s">
        <v>38</v>
      </c>
      <c r="G20" s="31"/>
      <c r="H20" s="30"/>
      <c r="I20" s="26"/>
      <c r="J20" s="32" t="s">
        <v>59</v>
      </c>
      <c r="K20" s="31"/>
      <c r="L20" s="30"/>
    </row>
    <row r="21" spans="1:12" x14ac:dyDescent="0.25">
      <c r="A21" s="28"/>
      <c r="B21" s="26" t="s">
        <v>83</v>
      </c>
      <c r="C21" s="33"/>
      <c r="D21" s="30" t="s">
        <v>19</v>
      </c>
      <c r="E21" s="26"/>
      <c r="F21" s="32" t="s">
        <v>39</v>
      </c>
      <c r="G21" s="33"/>
      <c r="H21" s="30"/>
      <c r="I21" s="26"/>
      <c r="J21" s="32" t="s">
        <v>84</v>
      </c>
      <c r="K21" s="33"/>
      <c r="L21" s="30" t="s">
        <v>61</v>
      </c>
    </row>
    <row r="22" spans="1:12" x14ac:dyDescent="0.25">
      <c r="A22" s="28"/>
      <c r="B22" s="26" t="s">
        <v>30</v>
      </c>
      <c r="C22" s="37"/>
      <c r="D22" s="30" t="s">
        <v>90</v>
      </c>
      <c r="E22" s="26"/>
      <c r="F22" s="36" t="s">
        <v>30</v>
      </c>
      <c r="G22" s="37"/>
      <c r="H22" s="30" t="s">
        <v>90</v>
      </c>
      <c r="I22" s="26"/>
      <c r="J22" s="36" t="s">
        <v>30</v>
      </c>
      <c r="K22" s="37"/>
      <c r="L22" s="30" t="s">
        <v>90</v>
      </c>
    </row>
    <row r="23" spans="1:12" x14ac:dyDescent="0.25">
      <c r="A23" s="28"/>
      <c r="B23" s="26" t="s">
        <v>21</v>
      </c>
      <c r="C23" s="45" t="str">
        <f>IFERROR(C21*1.25*'Lagging Application Form'!$B$21*(IF(C20="indoor",INDEX('Efficiency Factor Tables'!$C$6:$J$13,MATCH(C18,'Efficiency Factor Tables'!$B$6:$B$13,0),MATCH(C19,'Efficiency Factor Tables'!$C$5:$J$5,0)),INDEX('Efficiency Factor Tables'!$C$19:$J$26,MATCH(C18,'Efficiency Factor Tables'!$B$19:$B$26,0),MATCH(C19,'Efficiency Factor Tables'!$C$18:$J$18,0))))*0.0036,"0")</f>
        <v>0</v>
      </c>
      <c r="D23" s="30" t="s">
        <v>14</v>
      </c>
      <c r="E23" s="26"/>
      <c r="F23" s="32" t="s">
        <v>21</v>
      </c>
      <c r="G23" s="45" t="str">
        <f>IFERROR($G$21*1.25*'Lagging Application Form'!$B$21*(IF($G$20="indoor",INDEX('Efficiency Factor Tables'!$M$6:$T$13,MATCH($G$18,'Efficiency Factor Tables'!$L$6:$L$13,0),MATCH($G$19,'Efficiency Factor Tables'!$M$5:$T$5,0)),INDEX('Efficiency Factor Tables'!$M$19:$T$26,MATCH($G$18,'Efficiency Factor Tables'!$L$19:$L$26,0),MATCH($G$19,'Efficiency Factor Tables'!$M$18:$T$18,0))))*0.0036,"0")</f>
        <v>0</v>
      </c>
      <c r="H23" s="30" t="s">
        <v>14</v>
      </c>
      <c r="I23" s="26"/>
      <c r="J23" s="32" t="s">
        <v>21</v>
      </c>
      <c r="K23" s="45" t="str">
        <f>IFERROR($K$21*1.25*'Lagging Application Form'!$B$21*(IF($K$20="indoor",INDEX('Efficiency Factor Tables'!$W$6:$AD$7,MATCH($K$18,'Efficiency Factor Tables'!$V$6:$V$7,0),MATCH($K$19,'Efficiency Factor Tables'!$W$5:$AD$5,0)),INDEX('Efficiency Factor Tables'!$W$19:$AD$20,MATCH($K$18,'Efficiency Factor Tables'!$V$19:$V$20,0),MATCH($K$19,'Efficiency Factor Tables'!$W$18:$AD$18,0))))*0.0036,"0")</f>
        <v>0</v>
      </c>
      <c r="L23" s="30" t="s">
        <v>14</v>
      </c>
    </row>
    <row r="24" spans="1:12" x14ac:dyDescent="0.25">
      <c r="A24" s="28"/>
      <c r="B24" s="26" t="s">
        <v>8</v>
      </c>
      <c r="C24" s="46">
        <f>IFERROR(C23*'Lagging Application Form'!$B$24,"0")</f>
        <v>0</v>
      </c>
      <c r="D24" s="30" t="s">
        <v>90</v>
      </c>
      <c r="E24" s="26"/>
      <c r="F24" s="32" t="s">
        <v>8</v>
      </c>
      <c r="G24" s="46">
        <f>IFERROR(G23*'Lagging Application Form'!$B$24,"0")</f>
        <v>0</v>
      </c>
      <c r="H24" s="30" t="s">
        <v>90</v>
      </c>
      <c r="I24" s="26"/>
      <c r="J24" s="32" t="s">
        <v>8</v>
      </c>
      <c r="K24" s="46">
        <f>IFERROR(K23*'Lagging Application Form'!$B$24,"0")</f>
        <v>0</v>
      </c>
      <c r="L24" s="30" t="s">
        <v>90</v>
      </c>
    </row>
    <row r="25" spans="1:12" x14ac:dyDescent="0.25">
      <c r="A25" s="28"/>
      <c r="B25" s="38" t="s">
        <v>25</v>
      </c>
      <c r="C25" s="47" t="str">
        <f>IFERROR(C22/C24, "0")</f>
        <v>0</v>
      </c>
      <c r="D25" s="30" t="s">
        <v>20</v>
      </c>
      <c r="E25" s="26"/>
      <c r="F25" s="36" t="s">
        <v>25</v>
      </c>
      <c r="G25" s="47" t="str">
        <f>IFERROR(G22/G24, "0")</f>
        <v>0</v>
      </c>
      <c r="H25" s="30" t="s">
        <v>20</v>
      </c>
      <c r="I25" s="26"/>
      <c r="J25" s="39" t="s">
        <v>25</v>
      </c>
      <c r="K25" s="47" t="str">
        <f>IFERROR(K22/K24, "0")</f>
        <v>0</v>
      </c>
      <c r="L25" s="30" t="s">
        <v>20</v>
      </c>
    </row>
    <row r="26" spans="1:12" x14ac:dyDescent="0.25">
      <c r="B26" s="40" t="s">
        <v>60</v>
      </c>
      <c r="C26" s="41"/>
      <c r="D26" s="30"/>
      <c r="E26" s="26"/>
      <c r="F26" s="40" t="s">
        <v>60</v>
      </c>
      <c r="G26" s="41"/>
      <c r="H26" s="30"/>
      <c r="I26" s="26"/>
      <c r="J26" s="40" t="s">
        <v>60</v>
      </c>
      <c r="K26" s="41"/>
      <c r="L26" s="30"/>
    </row>
    <row r="27" spans="1:12" x14ac:dyDescent="0.25">
      <c r="B27" s="26"/>
      <c r="C27" s="26"/>
      <c r="D27" s="26"/>
      <c r="E27" s="26"/>
      <c r="F27" s="43"/>
      <c r="G27" s="26"/>
      <c r="H27" s="26"/>
      <c r="I27" s="26"/>
      <c r="J27" s="26"/>
      <c r="K27" s="26"/>
      <c r="L27" s="26"/>
    </row>
    <row r="28" spans="1:12" x14ac:dyDescent="0.25">
      <c r="B28" s="29" t="s">
        <v>32</v>
      </c>
      <c r="C28" s="30"/>
      <c r="D28" s="30"/>
      <c r="E28" s="26"/>
      <c r="F28" s="29" t="s">
        <v>63</v>
      </c>
      <c r="G28" s="30"/>
      <c r="H28" s="30"/>
      <c r="I28" s="26"/>
      <c r="J28" s="29" t="s">
        <v>68</v>
      </c>
      <c r="K28" s="30"/>
      <c r="L28" s="30"/>
    </row>
    <row r="29" spans="1:12" x14ac:dyDescent="0.25">
      <c r="A29" s="28"/>
      <c r="B29" s="26" t="s">
        <v>13</v>
      </c>
      <c r="C29" s="31"/>
      <c r="D29" s="30"/>
      <c r="E29" s="26"/>
      <c r="F29" s="32" t="s">
        <v>13</v>
      </c>
      <c r="G29" s="31"/>
      <c r="H29" s="30"/>
      <c r="I29" s="26"/>
      <c r="J29" s="32" t="s">
        <v>56</v>
      </c>
      <c r="K29" s="31"/>
      <c r="L29" s="30"/>
    </row>
    <row r="30" spans="1:12" x14ac:dyDescent="0.25">
      <c r="A30" s="28"/>
      <c r="B30" s="26" t="s">
        <v>18</v>
      </c>
      <c r="C30" s="33"/>
      <c r="D30" s="30" t="s">
        <v>16</v>
      </c>
      <c r="E30" s="26"/>
      <c r="F30" s="32" t="s">
        <v>18</v>
      </c>
      <c r="G30" s="33"/>
      <c r="H30" s="30" t="s">
        <v>16</v>
      </c>
      <c r="I30" s="26"/>
      <c r="J30" s="32" t="s">
        <v>57</v>
      </c>
      <c r="K30" s="34"/>
      <c r="L30" s="30"/>
    </row>
    <row r="31" spans="1:12" x14ac:dyDescent="0.25">
      <c r="A31" s="28"/>
      <c r="B31" s="26" t="s">
        <v>58</v>
      </c>
      <c r="C31" s="33"/>
      <c r="D31" s="30" t="s">
        <v>17</v>
      </c>
      <c r="E31" s="42"/>
      <c r="F31" s="26" t="s">
        <v>58</v>
      </c>
      <c r="G31" s="33"/>
      <c r="H31" s="30" t="s">
        <v>17</v>
      </c>
      <c r="I31" s="26"/>
      <c r="J31" s="36" t="s">
        <v>58</v>
      </c>
      <c r="K31" s="33"/>
      <c r="L31" s="30" t="s">
        <v>17</v>
      </c>
    </row>
    <row r="32" spans="1:12" x14ac:dyDescent="0.25">
      <c r="A32" s="28"/>
      <c r="B32" s="26" t="s">
        <v>11</v>
      </c>
      <c r="C32" s="31"/>
      <c r="D32" s="30"/>
      <c r="E32" s="26"/>
      <c r="F32" s="32" t="s">
        <v>38</v>
      </c>
      <c r="G32" s="31"/>
      <c r="H32" s="30"/>
      <c r="I32" s="26"/>
      <c r="J32" s="32" t="s">
        <v>59</v>
      </c>
      <c r="K32" s="31"/>
      <c r="L32" s="30"/>
    </row>
    <row r="33" spans="1:12" x14ac:dyDescent="0.25">
      <c r="A33" s="28"/>
      <c r="B33" s="26" t="s">
        <v>83</v>
      </c>
      <c r="C33" s="33"/>
      <c r="D33" s="30" t="s">
        <v>19</v>
      </c>
      <c r="E33" s="26"/>
      <c r="F33" s="32" t="s">
        <v>39</v>
      </c>
      <c r="G33" s="33"/>
      <c r="H33" s="30"/>
      <c r="I33" s="26"/>
      <c r="J33" s="32" t="s">
        <v>84</v>
      </c>
      <c r="K33" s="33"/>
      <c r="L33" s="30" t="s">
        <v>61</v>
      </c>
    </row>
    <row r="34" spans="1:12" x14ac:dyDescent="0.25">
      <c r="A34" s="28"/>
      <c r="B34" s="26" t="s">
        <v>30</v>
      </c>
      <c r="C34" s="37"/>
      <c r="D34" s="30" t="s">
        <v>90</v>
      </c>
      <c r="E34" s="26"/>
      <c r="F34" s="36" t="s">
        <v>30</v>
      </c>
      <c r="G34" s="37"/>
      <c r="H34" s="30" t="s">
        <v>90</v>
      </c>
      <c r="I34" s="26"/>
      <c r="J34" s="36" t="s">
        <v>30</v>
      </c>
      <c r="K34" s="37"/>
      <c r="L34" s="30" t="s">
        <v>90</v>
      </c>
    </row>
    <row r="35" spans="1:12" x14ac:dyDescent="0.25">
      <c r="A35" s="28"/>
      <c r="B35" s="26" t="s">
        <v>21</v>
      </c>
      <c r="C35" s="45" t="str">
        <f>IFERROR($C$33*1.25*'Lagging Application Form'!$B$21*(IF($C$32="indoor",INDEX('Efficiency Factor Tables'!$C$6:$J$13,MATCH($C$30,'Efficiency Factor Tables'!$B$6:$B$13,0),MATCH($C$31,'Efficiency Factor Tables'!$C$5:$J$5,0)),INDEX('Efficiency Factor Tables'!$C$19:$J$26,MATCH($C$30,'Efficiency Factor Tables'!$B$19:$B$26,0),MATCH($C$31,'Efficiency Factor Tables'!$C$18:$J$18,0))))*0.0036,"0")</f>
        <v>0</v>
      </c>
      <c r="D35" s="30" t="s">
        <v>14</v>
      </c>
      <c r="E35" s="26"/>
      <c r="F35" s="32" t="s">
        <v>21</v>
      </c>
      <c r="G35" s="45" t="str">
        <f>IFERROR($G$33*1.25*'Lagging Application Form'!$B$21*(IF($G$32="indoor",INDEX('Efficiency Factor Tables'!$M$6:$T$13,MATCH($G$30,'Efficiency Factor Tables'!$L$6:$L$13,0),MATCH($G$31,'Efficiency Factor Tables'!$M$5:$T$5,0)),INDEX('Efficiency Factor Tables'!$M$19:$T$26,MATCH($G$30,'Efficiency Factor Tables'!$L$19:$L$26,0),MATCH($G$31,'Efficiency Factor Tables'!$M$18:$T$18,0))))*0.0036,"0")</f>
        <v>0</v>
      </c>
      <c r="H35" s="30" t="s">
        <v>14</v>
      </c>
      <c r="I35" s="26"/>
      <c r="J35" s="32" t="s">
        <v>21</v>
      </c>
      <c r="K35" s="45" t="str">
        <f>IFERROR($K$33*1.25*'Lagging Application Form'!$B$21*(IF($K$32="indoor",INDEX('Efficiency Factor Tables'!$W$6:$AD$7,MATCH($K$30,'Efficiency Factor Tables'!$V$6:$V$7,0),MATCH($K$31,'Efficiency Factor Tables'!$W$5:$AD$5,0)),INDEX('Efficiency Factor Tables'!$W$19:$AD$20,MATCH($K$30,'Efficiency Factor Tables'!$V$19:$V$20,0),MATCH($K$31,'Efficiency Factor Tables'!$W$18:$AD$18,0))))*0.0036,"0")</f>
        <v>0</v>
      </c>
      <c r="L35" s="30" t="s">
        <v>14</v>
      </c>
    </row>
    <row r="36" spans="1:12" x14ac:dyDescent="0.25">
      <c r="A36" s="28"/>
      <c r="B36" s="26" t="s">
        <v>8</v>
      </c>
      <c r="C36" s="46">
        <f>IFERROR(C35*'Lagging Application Form'!$B$24,"0")</f>
        <v>0</v>
      </c>
      <c r="D36" s="30" t="s">
        <v>90</v>
      </c>
      <c r="E36" s="26"/>
      <c r="F36" s="32" t="s">
        <v>8</v>
      </c>
      <c r="G36" s="46">
        <f>IFERROR(G35*'Lagging Application Form'!$B$24,"0")</f>
        <v>0</v>
      </c>
      <c r="H36" s="30" t="s">
        <v>90</v>
      </c>
      <c r="I36" s="26"/>
      <c r="J36" s="32" t="s">
        <v>8</v>
      </c>
      <c r="K36" s="46">
        <f>IFERROR(K35*'Lagging Application Form'!$B$24,"0")</f>
        <v>0</v>
      </c>
      <c r="L36" s="30" t="s">
        <v>90</v>
      </c>
    </row>
    <row r="37" spans="1:12" x14ac:dyDescent="0.25">
      <c r="A37" s="28"/>
      <c r="B37" s="38" t="s">
        <v>25</v>
      </c>
      <c r="C37" s="47" t="str">
        <f>IFERROR(C34/C36, "0")</f>
        <v>0</v>
      </c>
      <c r="D37" s="30" t="s">
        <v>20</v>
      </c>
      <c r="E37" s="26"/>
      <c r="F37" s="39" t="s">
        <v>25</v>
      </c>
      <c r="G37" s="47" t="str">
        <f>IFERROR(G34/G36, "0")</f>
        <v>0</v>
      </c>
      <c r="H37" s="30" t="s">
        <v>20</v>
      </c>
      <c r="I37" s="26"/>
      <c r="J37" s="39" t="s">
        <v>25</v>
      </c>
      <c r="K37" s="47" t="str">
        <f>IFERROR(K34/K36, "0")</f>
        <v>0</v>
      </c>
      <c r="L37" s="30" t="s">
        <v>20</v>
      </c>
    </row>
    <row r="38" spans="1:12" x14ac:dyDescent="0.25">
      <c r="B38" s="40" t="s">
        <v>60</v>
      </c>
      <c r="C38" s="41"/>
      <c r="D38" s="30"/>
      <c r="E38" s="26"/>
      <c r="F38" s="40" t="s">
        <v>60</v>
      </c>
      <c r="G38" s="41"/>
      <c r="H38" s="30"/>
      <c r="I38" s="26"/>
      <c r="J38" s="40" t="s">
        <v>60</v>
      </c>
      <c r="K38" s="41"/>
      <c r="L38" s="30"/>
    </row>
    <row r="39" spans="1:12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5">
      <c r="B40" s="29" t="s">
        <v>33</v>
      </c>
      <c r="C40" s="30"/>
      <c r="D40" s="30"/>
      <c r="E40" s="26"/>
      <c r="F40" s="29" t="s">
        <v>64</v>
      </c>
      <c r="G40" s="30"/>
      <c r="H40" s="30"/>
      <c r="I40" s="26"/>
      <c r="J40" s="29" t="s">
        <v>67</v>
      </c>
      <c r="K40" s="30"/>
      <c r="L40" s="30"/>
    </row>
    <row r="41" spans="1:12" x14ac:dyDescent="0.25">
      <c r="A41" s="28"/>
      <c r="B41" s="26" t="s">
        <v>13</v>
      </c>
      <c r="C41" s="31"/>
      <c r="D41" s="30"/>
      <c r="E41" s="26"/>
      <c r="F41" s="32" t="s">
        <v>13</v>
      </c>
      <c r="G41" s="31"/>
      <c r="H41" s="30"/>
      <c r="I41" s="26"/>
      <c r="J41" s="32" t="s">
        <v>56</v>
      </c>
      <c r="K41" s="31"/>
      <c r="L41" s="30"/>
    </row>
    <row r="42" spans="1:12" x14ac:dyDescent="0.25">
      <c r="A42" s="28"/>
      <c r="B42" s="26" t="s">
        <v>18</v>
      </c>
      <c r="C42" s="33"/>
      <c r="D42" s="30" t="s">
        <v>16</v>
      </c>
      <c r="E42" s="26"/>
      <c r="F42" s="32" t="s">
        <v>18</v>
      </c>
      <c r="G42" s="33"/>
      <c r="H42" s="30" t="s">
        <v>16</v>
      </c>
      <c r="I42" s="26"/>
      <c r="J42" s="32" t="s">
        <v>57</v>
      </c>
      <c r="K42" s="34"/>
      <c r="L42" s="30"/>
    </row>
    <row r="43" spans="1:12" x14ac:dyDescent="0.25">
      <c r="A43" s="28"/>
      <c r="B43" s="26" t="s">
        <v>58</v>
      </c>
      <c r="C43" s="33"/>
      <c r="D43" s="30" t="s">
        <v>17</v>
      </c>
      <c r="E43" s="26"/>
      <c r="F43" s="36" t="s">
        <v>58</v>
      </c>
      <c r="G43" s="33"/>
      <c r="H43" s="30" t="s">
        <v>17</v>
      </c>
      <c r="I43" s="26"/>
      <c r="J43" s="36" t="s">
        <v>58</v>
      </c>
      <c r="K43" s="33"/>
      <c r="L43" s="30" t="s">
        <v>17</v>
      </c>
    </row>
    <row r="44" spans="1:12" x14ac:dyDescent="0.25">
      <c r="A44" s="28"/>
      <c r="B44" s="26" t="s">
        <v>11</v>
      </c>
      <c r="C44" s="31"/>
      <c r="D44" s="30"/>
      <c r="E44" s="26"/>
      <c r="F44" s="32" t="s">
        <v>38</v>
      </c>
      <c r="G44" s="31"/>
      <c r="H44" s="30"/>
      <c r="I44" s="26"/>
      <c r="J44" s="32" t="s">
        <v>59</v>
      </c>
      <c r="K44" s="31"/>
      <c r="L44" s="30"/>
    </row>
    <row r="45" spans="1:12" x14ac:dyDescent="0.25">
      <c r="A45" s="28"/>
      <c r="B45" s="26" t="s">
        <v>83</v>
      </c>
      <c r="C45" s="33"/>
      <c r="D45" s="30" t="s">
        <v>19</v>
      </c>
      <c r="E45" s="26"/>
      <c r="F45" s="32" t="s">
        <v>39</v>
      </c>
      <c r="G45" s="33"/>
      <c r="H45" s="30"/>
      <c r="I45" s="26"/>
      <c r="J45" s="32" t="s">
        <v>84</v>
      </c>
      <c r="K45" s="33"/>
      <c r="L45" s="30" t="s">
        <v>61</v>
      </c>
    </row>
    <row r="46" spans="1:12" x14ac:dyDescent="0.25">
      <c r="A46" s="28"/>
      <c r="B46" s="26" t="s">
        <v>30</v>
      </c>
      <c r="C46" s="37"/>
      <c r="D46" s="30" t="s">
        <v>90</v>
      </c>
      <c r="E46" s="26"/>
      <c r="F46" s="36" t="s">
        <v>30</v>
      </c>
      <c r="G46" s="37"/>
      <c r="H46" s="30" t="s">
        <v>90</v>
      </c>
      <c r="I46" s="26"/>
      <c r="J46" s="36" t="s">
        <v>30</v>
      </c>
      <c r="K46" s="37"/>
      <c r="L46" s="30" t="s">
        <v>90</v>
      </c>
    </row>
    <row r="47" spans="1:12" x14ac:dyDescent="0.25">
      <c r="A47" s="28"/>
      <c r="B47" s="26" t="s">
        <v>21</v>
      </c>
      <c r="C47" s="45" t="str">
        <f>IFERROR(C45*1.25*'Lagging Application Form'!$B$21*(IF(C44="indoor",INDEX('Efficiency Factor Tables'!$C$6:$J$13,MATCH(C42,'Efficiency Factor Tables'!$B$6:$B$13,0),MATCH(C43,'Efficiency Factor Tables'!$C$5:$J$5,0)),INDEX('Efficiency Factor Tables'!$C$19:$J$26,MATCH(C42,'Efficiency Factor Tables'!$B$19:$B$26,0),MATCH(C43,'Efficiency Factor Tables'!$C$18:$J$18,0))))*0.0036,"0")</f>
        <v>0</v>
      </c>
      <c r="D47" s="30" t="s">
        <v>14</v>
      </c>
      <c r="E47" s="26"/>
      <c r="F47" s="32" t="s">
        <v>21</v>
      </c>
      <c r="G47" s="45" t="str">
        <f>IFERROR($G$45*1.25*'Lagging Application Form'!$B$21*(IF($G$44="indoor",INDEX('Efficiency Factor Tables'!$M$6:$T$13,MATCH($G$42,'Efficiency Factor Tables'!$L$6:$L$13,0),MATCH($G$43,'Efficiency Factor Tables'!$M$5:$T$5,0)),INDEX('Efficiency Factor Tables'!$M$19:$T$26,MATCH($G$42,'Efficiency Factor Tables'!$L$19:$L$26,0),MATCH($G$43,'Efficiency Factor Tables'!$M$18:$T$18,0))))*0.0036,"0")</f>
        <v>0</v>
      </c>
      <c r="H47" s="30" t="s">
        <v>14</v>
      </c>
      <c r="I47" s="26"/>
      <c r="J47" s="32" t="s">
        <v>21</v>
      </c>
      <c r="K47" s="45" t="str">
        <f>IFERROR($K$45*1.25*'Lagging Application Form'!$B$21*(IF($K$44="indoor",INDEX('Efficiency Factor Tables'!$W$6:$AD$7,MATCH($K$42,'Efficiency Factor Tables'!$V$6:$V$7,0),MATCH($K$43,'Efficiency Factor Tables'!$W$5:$AD$5,0)),INDEX('Efficiency Factor Tables'!$W$19:$AD$20,MATCH($K$42,'Efficiency Factor Tables'!$V$19:$V$20,0),MATCH($K$43,'Efficiency Factor Tables'!$W$18:$AD$18,0))))*0.0036,"0")</f>
        <v>0</v>
      </c>
      <c r="L47" s="30" t="s">
        <v>14</v>
      </c>
    </row>
    <row r="48" spans="1:12" x14ac:dyDescent="0.25">
      <c r="A48" s="28"/>
      <c r="B48" s="26" t="s">
        <v>8</v>
      </c>
      <c r="C48" s="46">
        <f>IFERROR(C47*'Lagging Application Form'!$B$24,"0")</f>
        <v>0</v>
      </c>
      <c r="D48" s="30" t="s">
        <v>90</v>
      </c>
      <c r="E48" s="26"/>
      <c r="F48" s="32" t="s">
        <v>8</v>
      </c>
      <c r="G48" s="46">
        <f>IFERROR(G47*'Lagging Application Form'!$B$24,"0")</f>
        <v>0</v>
      </c>
      <c r="H48" s="30" t="s">
        <v>90</v>
      </c>
      <c r="I48" s="26"/>
      <c r="J48" s="32" t="s">
        <v>8</v>
      </c>
      <c r="K48" s="46">
        <f>IFERROR(K47*'Lagging Application Form'!$B$24,"0")</f>
        <v>0</v>
      </c>
      <c r="L48" s="30" t="s">
        <v>90</v>
      </c>
    </row>
    <row r="49" spans="1:12" x14ac:dyDescent="0.25">
      <c r="A49" s="28"/>
      <c r="B49" s="38" t="s">
        <v>25</v>
      </c>
      <c r="C49" s="47" t="str">
        <f>IFERROR(C46/C48, "0")</f>
        <v>0</v>
      </c>
      <c r="D49" s="30" t="s">
        <v>20</v>
      </c>
      <c r="E49" s="26"/>
      <c r="F49" s="36" t="s">
        <v>25</v>
      </c>
      <c r="G49" s="47" t="str">
        <f>IFERROR(G46/G48, "0")</f>
        <v>0</v>
      </c>
      <c r="H49" s="30" t="s">
        <v>20</v>
      </c>
      <c r="I49" s="26"/>
      <c r="J49" s="39" t="s">
        <v>25</v>
      </c>
      <c r="K49" s="47" t="str">
        <f>IFERROR(K46/K48, "0")</f>
        <v>0</v>
      </c>
      <c r="L49" s="30" t="s">
        <v>20</v>
      </c>
    </row>
    <row r="50" spans="1:12" x14ac:dyDescent="0.25">
      <c r="B50" s="40" t="s">
        <v>60</v>
      </c>
      <c r="C50" s="41"/>
      <c r="D50" s="30"/>
      <c r="E50" s="26"/>
      <c r="F50" s="40" t="s">
        <v>60</v>
      </c>
      <c r="G50" s="41"/>
      <c r="H50" s="30"/>
      <c r="I50" s="26"/>
      <c r="J50" s="40" t="s">
        <v>60</v>
      </c>
      <c r="K50" s="41"/>
      <c r="L50" s="30"/>
    </row>
    <row r="51" spans="1:12" x14ac:dyDescent="0.25">
      <c r="B51" s="26"/>
      <c r="C51" s="26"/>
      <c r="D51" s="26"/>
      <c r="E51" s="26"/>
      <c r="F51" s="43"/>
      <c r="G51" s="26"/>
      <c r="H51" s="26"/>
      <c r="I51" s="26"/>
      <c r="J51" s="43"/>
      <c r="K51" s="26"/>
      <c r="L51" s="26"/>
    </row>
    <row r="52" spans="1:12" x14ac:dyDescent="0.25">
      <c r="B52" s="29" t="s">
        <v>34</v>
      </c>
      <c r="C52" s="30"/>
      <c r="D52" s="30"/>
      <c r="E52" s="26"/>
      <c r="F52" s="29" t="s">
        <v>65</v>
      </c>
      <c r="G52" s="30"/>
      <c r="H52" s="30"/>
      <c r="I52" s="26"/>
      <c r="J52" s="29" t="s">
        <v>66</v>
      </c>
      <c r="K52" s="30"/>
      <c r="L52" s="30"/>
    </row>
    <row r="53" spans="1:12" x14ac:dyDescent="0.25">
      <c r="B53" s="44" t="s">
        <v>13</v>
      </c>
      <c r="C53" s="31"/>
      <c r="D53" s="30"/>
      <c r="E53" s="26"/>
      <c r="F53" s="32" t="s">
        <v>13</v>
      </c>
      <c r="G53" s="31"/>
      <c r="H53" s="30"/>
      <c r="I53" s="26"/>
      <c r="J53" s="32" t="s">
        <v>56</v>
      </c>
      <c r="K53" s="31"/>
      <c r="L53" s="30"/>
    </row>
    <row r="54" spans="1:12" x14ac:dyDescent="0.25">
      <c r="B54" s="36" t="s">
        <v>18</v>
      </c>
      <c r="C54" s="33"/>
      <c r="D54" s="30" t="s">
        <v>16</v>
      </c>
      <c r="E54" s="26"/>
      <c r="F54" s="32" t="s">
        <v>18</v>
      </c>
      <c r="G54" s="33"/>
      <c r="H54" s="30" t="s">
        <v>16</v>
      </c>
      <c r="I54" s="26"/>
      <c r="J54" s="32" t="s">
        <v>57</v>
      </c>
      <c r="K54" s="34"/>
      <c r="L54" s="30"/>
    </row>
    <row r="55" spans="1:12" x14ac:dyDescent="0.25">
      <c r="B55" s="36" t="s">
        <v>58</v>
      </c>
      <c r="C55" s="33"/>
      <c r="D55" s="30" t="s">
        <v>17</v>
      </c>
      <c r="E55" s="42"/>
      <c r="F55" s="26" t="s">
        <v>58</v>
      </c>
      <c r="G55" s="33"/>
      <c r="H55" s="30" t="s">
        <v>17</v>
      </c>
      <c r="I55" s="26"/>
      <c r="J55" s="36" t="s">
        <v>58</v>
      </c>
      <c r="K55" s="33"/>
      <c r="L55" s="30" t="s">
        <v>17</v>
      </c>
    </row>
    <row r="56" spans="1:12" x14ac:dyDescent="0.25">
      <c r="B56" s="36" t="s">
        <v>11</v>
      </c>
      <c r="C56" s="31"/>
      <c r="D56" s="30"/>
      <c r="E56" s="42"/>
      <c r="F56" s="35" t="s">
        <v>38</v>
      </c>
      <c r="G56" s="31"/>
      <c r="H56" s="30"/>
      <c r="I56" s="26"/>
      <c r="J56" s="32" t="s">
        <v>59</v>
      </c>
      <c r="K56" s="31"/>
      <c r="L56" s="30"/>
    </row>
    <row r="57" spans="1:12" x14ac:dyDescent="0.25">
      <c r="B57" s="36" t="s">
        <v>83</v>
      </c>
      <c r="C57" s="33"/>
      <c r="D57" s="30" t="s">
        <v>19</v>
      </c>
      <c r="E57" s="26"/>
      <c r="F57" s="32" t="s">
        <v>39</v>
      </c>
      <c r="G57" s="33"/>
      <c r="H57" s="30"/>
      <c r="I57" s="26"/>
      <c r="J57" s="32" t="s">
        <v>84</v>
      </c>
      <c r="K57" s="33"/>
      <c r="L57" s="30" t="s">
        <v>61</v>
      </c>
    </row>
    <row r="58" spans="1:12" x14ac:dyDescent="0.25">
      <c r="B58" s="36" t="s">
        <v>30</v>
      </c>
      <c r="C58" s="37"/>
      <c r="D58" s="30" t="s">
        <v>90</v>
      </c>
      <c r="E58" s="26"/>
      <c r="F58" s="36" t="s">
        <v>30</v>
      </c>
      <c r="G58" s="37"/>
      <c r="H58" s="30" t="s">
        <v>90</v>
      </c>
      <c r="I58" s="26"/>
      <c r="J58" s="36" t="s">
        <v>30</v>
      </c>
      <c r="K58" s="37"/>
      <c r="L58" s="30" t="s">
        <v>90</v>
      </c>
    </row>
    <row r="59" spans="1:12" x14ac:dyDescent="0.25">
      <c r="B59" s="36" t="s">
        <v>21</v>
      </c>
      <c r="C59" s="45" t="str">
        <f>IFERROR(C57*1.25*'Lagging Application Form'!$B$21*(IF(C56="indoor",INDEX('Efficiency Factor Tables'!$C$6:$J$13,MATCH(C54,'Efficiency Factor Tables'!$B$6:$B$13,0),MATCH(C55,'Efficiency Factor Tables'!$C$5:$J$5,0)),INDEX('Efficiency Factor Tables'!$C$19:$J$26,MATCH(C54,'Efficiency Factor Tables'!$B$19:$B$26,0),MATCH(C55,'Efficiency Factor Tables'!$C$18:$J$18,0))))*0.0036,"0")</f>
        <v>0</v>
      </c>
      <c r="D59" s="30" t="s">
        <v>14</v>
      </c>
      <c r="E59" s="26"/>
      <c r="F59" s="32" t="s">
        <v>21</v>
      </c>
      <c r="G59" s="45" t="str">
        <f>IFERROR($G$57*1.25*'Lagging Application Form'!$B$21*(IF($G$56="indoor",INDEX('Efficiency Factor Tables'!$M$6:$T$13,MATCH($G$54,'Efficiency Factor Tables'!$L$6:$L$13,0),MATCH($G$55,'Efficiency Factor Tables'!$M$5:$T$5,0)),INDEX('Efficiency Factor Tables'!$M$19:$T$26,MATCH($G$54,'Efficiency Factor Tables'!$L$19:$L$26,0),MATCH($G$55,'Efficiency Factor Tables'!$M$18:$T$18,0))))*0.0036,"0")</f>
        <v>0</v>
      </c>
      <c r="H59" s="30" t="s">
        <v>14</v>
      </c>
      <c r="I59" s="26"/>
      <c r="J59" s="32" t="s">
        <v>21</v>
      </c>
      <c r="K59" s="45" t="str">
        <f>IFERROR($K$57*1.25*'Lagging Application Form'!$B$21*(IF($K$56="indoor",INDEX('Efficiency Factor Tables'!$W$6:$AD$7,MATCH($K$54,'Efficiency Factor Tables'!$V$6:$V$7,0),MATCH($K$55,'Efficiency Factor Tables'!$W$5:$AD$5,0)),INDEX('Efficiency Factor Tables'!$W$19:$AD$20,MATCH($K$54,'Efficiency Factor Tables'!$V$19:$V$20,0),MATCH($K$55,'Efficiency Factor Tables'!$W$18:$AD$18,0))))*0.0036,"0")</f>
        <v>0</v>
      </c>
      <c r="L59" s="30" t="s">
        <v>14</v>
      </c>
    </row>
    <row r="60" spans="1:12" x14ac:dyDescent="0.25">
      <c r="B60" s="36" t="s">
        <v>8</v>
      </c>
      <c r="C60" s="46">
        <f>IFERROR(C59*'Lagging Application Form'!$B$24,"0")</f>
        <v>0</v>
      </c>
      <c r="D60" s="30" t="s">
        <v>90</v>
      </c>
      <c r="E60" s="26"/>
      <c r="F60" s="32" t="s">
        <v>8</v>
      </c>
      <c r="G60" s="46">
        <f>IFERROR(G59*'Lagging Application Form'!$B$24,"0")</f>
        <v>0</v>
      </c>
      <c r="H60" s="30" t="s">
        <v>90</v>
      </c>
      <c r="I60" s="26"/>
      <c r="J60" s="32" t="s">
        <v>8</v>
      </c>
      <c r="K60" s="46">
        <f>IFERROR(K59*'Lagging Application Form'!$B$24,"0")</f>
        <v>0</v>
      </c>
      <c r="L60" s="30" t="s">
        <v>90</v>
      </c>
    </row>
    <row r="61" spans="1:12" x14ac:dyDescent="0.25">
      <c r="B61" s="39" t="s">
        <v>25</v>
      </c>
      <c r="C61" s="47" t="str">
        <f>IFERROR(C58/C60, "0")</f>
        <v>0</v>
      </c>
      <c r="D61" s="30" t="s">
        <v>20</v>
      </c>
      <c r="E61" s="26"/>
      <c r="F61" s="39" t="s">
        <v>25</v>
      </c>
      <c r="G61" s="47" t="str">
        <f>IFERROR(G58/G60, "0")</f>
        <v>0</v>
      </c>
      <c r="H61" s="30" t="s">
        <v>20</v>
      </c>
      <c r="I61" s="26"/>
      <c r="J61" s="39" t="s">
        <v>25</v>
      </c>
      <c r="K61" s="47" t="str">
        <f>IFERROR(K58/K60, "0")</f>
        <v>0</v>
      </c>
      <c r="L61" s="30" t="s">
        <v>20</v>
      </c>
    </row>
    <row r="62" spans="1:12" x14ac:dyDescent="0.25">
      <c r="B62" s="40" t="s">
        <v>60</v>
      </c>
      <c r="C62" s="41"/>
      <c r="D62" s="30"/>
      <c r="E62" s="26"/>
      <c r="F62" s="40" t="s">
        <v>60</v>
      </c>
      <c r="G62" s="41"/>
      <c r="H62" s="30"/>
      <c r="I62" s="26"/>
      <c r="J62" s="40" t="s">
        <v>60</v>
      </c>
      <c r="K62" s="41"/>
      <c r="L62" s="30"/>
    </row>
  </sheetData>
  <sheetProtection password="CD82" sheet="1" objects="1" scenarios="1"/>
  <dataValidations count="5">
    <dataValidation type="list" allowBlank="1" showInputMessage="1" showErrorMessage="1" sqref="K6 K18 K30 K42 K54">
      <formula1>"Vertical surfaces, Horizontal surfaces"</formula1>
    </dataValidation>
    <dataValidation type="list" allowBlank="1" showInputMessage="1" showErrorMessage="1" sqref="C6 C18 C30 C42 C54 G6 G18 G30 G42 G54">
      <formula1>"25,50,80,100,150,200,250,300"</formula1>
    </dataValidation>
    <dataValidation type="list" allowBlank="1" showInputMessage="1" showErrorMessage="1" sqref="C7 C19 C31 C43 C55 G7 G19 G31 G43 G55 K7 K19 K31 K43 K55">
      <formula1>"60,80,100,120,140,160,180,200"</formula1>
    </dataValidation>
    <dataValidation type="list" allowBlank="1" showInputMessage="1" showErrorMessage="1" sqref="C8 C20 C32 C44 C56 G8 G20 G32 G44 G56 K8 K20 K32 K44 K56">
      <formula1>"Indoor,outdoor"</formula1>
    </dataValidation>
    <dataValidation type="list" allowBlank="1" showInputMessage="1" showErrorMessage="1" sqref="C5 C17 C29 C41 C53 G5 G17 G29 G41 G53 K5 K17 K29 K41 K53">
      <formula1>"steam,water,process fluid,other"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D55"/>
  <sheetViews>
    <sheetView showGridLines="0" workbookViewId="0"/>
  </sheetViews>
  <sheetFormatPr defaultRowHeight="15" x14ac:dyDescent="0.25"/>
  <cols>
    <col min="1" max="1" width="9.140625" style="1"/>
    <col min="2" max="2" width="16.140625" style="1" customWidth="1"/>
    <col min="3" max="21" width="9.140625" style="1"/>
    <col min="22" max="22" width="18.5703125" style="1" customWidth="1"/>
    <col min="23" max="16384" width="9.140625" style="1"/>
  </cols>
  <sheetData>
    <row r="2" spans="2:30" x14ac:dyDescent="0.25">
      <c r="L2" s="5"/>
      <c r="M2" s="5"/>
      <c r="N2" s="5"/>
      <c r="O2" s="5"/>
      <c r="P2" s="5"/>
      <c r="Q2" s="5"/>
      <c r="R2" s="5"/>
      <c r="S2" s="5"/>
      <c r="T2" s="5"/>
    </row>
    <row r="3" spans="2:30" x14ac:dyDescent="0.25">
      <c r="B3" s="6" t="s">
        <v>77</v>
      </c>
      <c r="C3" s="7"/>
      <c r="D3" s="7"/>
      <c r="E3" s="7"/>
      <c r="F3" s="7"/>
      <c r="G3" s="7"/>
      <c r="H3" s="7"/>
      <c r="I3" s="7"/>
      <c r="J3" s="7"/>
      <c r="L3" s="6" t="s">
        <v>79</v>
      </c>
      <c r="M3" s="7"/>
      <c r="N3" s="7"/>
      <c r="O3" s="7"/>
      <c r="P3" s="7"/>
      <c r="Q3" s="7"/>
      <c r="R3" s="7"/>
      <c r="S3" s="7"/>
      <c r="T3" s="7"/>
      <c r="U3" s="5"/>
      <c r="V3" s="6" t="s">
        <v>81</v>
      </c>
      <c r="W3" s="7"/>
      <c r="X3" s="7"/>
      <c r="Y3" s="7"/>
      <c r="Z3" s="7"/>
      <c r="AA3" s="7"/>
      <c r="AB3" s="7"/>
      <c r="AC3" s="7"/>
      <c r="AD3" s="7"/>
    </row>
    <row r="4" spans="2:30" x14ac:dyDescent="0.25">
      <c r="B4" s="7"/>
      <c r="C4" s="8" t="s">
        <v>74</v>
      </c>
      <c r="D4" s="9"/>
      <c r="E4" s="9"/>
      <c r="F4" s="9"/>
      <c r="G4" s="9"/>
      <c r="H4" s="9"/>
      <c r="I4" s="9"/>
      <c r="J4" s="9"/>
      <c r="K4" s="2"/>
      <c r="L4" s="7"/>
      <c r="M4" s="8" t="s">
        <v>74</v>
      </c>
      <c r="N4" s="9"/>
      <c r="O4" s="9"/>
      <c r="P4" s="9"/>
      <c r="Q4" s="9"/>
      <c r="R4" s="9"/>
      <c r="S4" s="9"/>
      <c r="T4" s="10"/>
      <c r="U4" s="5"/>
      <c r="V4" s="7"/>
      <c r="W4" s="8" t="s">
        <v>74</v>
      </c>
      <c r="X4" s="9"/>
      <c r="Y4" s="9"/>
      <c r="Z4" s="9"/>
      <c r="AA4" s="9"/>
      <c r="AB4" s="9"/>
      <c r="AC4" s="9"/>
      <c r="AD4" s="10"/>
    </row>
    <row r="5" spans="2:30" x14ac:dyDescent="0.25">
      <c r="B5" s="11" t="s">
        <v>12</v>
      </c>
      <c r="C5" s="12">
        <v>60</v>
      </c>
      <c r="D5" s="13">
        <v>80</v>
      </c>
      <c r="E5" s="13">
        <v>100</v>
      </c>
      <c r="F5" s="13">
        <v>120</v>
      </c>
      <c r="G5" s="13">
        <v>140</v>
      </c>
      <c r="H5" s="13">
        <v>160</v>
      </c>
      <c r="I5" s="13">
        <v>180</v>
      </c>
      <c r="J5" s="13">
        <v>200</v>
      </c>
      <c r="K5" s="2"/>
      <c r="L5" s="11" t="s">
        <v>12</v>
      </c>
      <c r="M5" s="12">
        <v>60</v>
      </c>
      <c r="N5" s="13">
        <v>80</v>
      </c>
      <c r="O5" s="13">
        <v>100</v>
      </c>
      <c r="P5" s="13">
        <v>120</v>
      </c>
      <c r="Q5" s="13">
        <v>140</v>
      </c>
      <c r="R5" s="13">
        <v>160</v>
      </c>
      <c r="S5" s="13">
        <v>180</v>
      </c>
      <c r="T5" s="14">
        <v>200</v>
      </c>
      <c r="U5" s="5"/>
      <c r="V5" s="7"/>
      <c r="W5" s="12">
        <v>60</v>
      </c>
      <c r="X5" s="13">
        <v>80</v>
      </c>
      <c r="Y5" s="13">
        <v>100</v>
      </c>
      <c r="Z5" s="13">
        <v>120</v>
      </c>
      <c r="AA5" s="13">
        <v>140</v>
      </c>
      <c r="AB5" s="13">
        <v>160</v>
      </c>
      <c r="AC5" s="13">
        <v>180</v>
      </c>
      <c r="AD5" s="14">
        <v>200</v>
      </c>
    </row>
    <row r="6" spans="2:30" x14ac:dyDescent="0.25">
      <c r="B6" s="15">
        <v>25</v>
      </c>
      <c r="C6" s="16">
        <v>4.6484226572292259E-2</v>
      </c>
      <c r="D6" s="16">
        <v>7.797840833376786E-2</v>
      </c>
      <c r="E6" s="16">
        <v>0.1163559786824464</v>
      </c>
      <c r="F6" s="16">
        <v>0.15935817117925039</v>
      </c>
      <c r="G6" s="16">
        <v>0.20236036367605442</v>
      </c>
      <c r="H6" s="16">
        <v>0.25266338101095331</v>
      </c>
      <c r="I6" s="16">
        <v>0.31082491127124884</v>
      </c>
      <c r="J6" s="16">
        <v>0.37539832710347132</v>
      </c>
      <c r="L6" s="15">
        <v>25</v>
      </c>
      <c r="M6" s="19">
        <v>2.5592069460523607E-2</v>
      </c>
      <c r="N6" s="19">
        <v>4.2931312181676479E-2</v>
      </c>
      <c r="O6" s="16">
        <v>6.4060230924942091E-2</v>
      </c>
      <c r="P6" s="16">
        <v>8.7735253152567957E-2</v>
      </c>
      <c r="Q6" s="16">
        <v>0.11141027538019381</v>
      </c>
      <c r="R6" s="16">
        <v>0.13910479476101123</v>
      </c>
      <c r="S6" s="16">
        <v>0.17112584861326699</v>
      </c>
      <c r="T6" s="16">
        <v>0.20667699069178341</v>
      </c>
      <c r="U6" s="17"/>
      <c r="V6" s="3" t="s">
        <v>41</v>
      </c>
      <c r="W6" s="20">
        <v>0.33830296730742715</v>
      </c>
      <c r="X6" s="20">
        <v>0.73476625588545297</v>
      </c>
      <c r="Y6" s="20">
        <v>1.098849329515583</v>
      </c>
      <c r="Z6" s="20">
        <v>1.4786218845365871</v>
      </c>
      <c r="AA6" s="20">
        <v>1.8543785309518508</v>
      </c>
      <c r="AB6" s="20">
        <v>2.2257394456791855</v>
      </c>
      <c r="AC6" s="20">
        <v>2.2257394456791855</v>
      </c>
      <c r="AD6" s="20">
        <v>2.9980025852986296</v>
      </c>
    </row>
    <row r="7" spans="2:30" x14ac:dyDescent="0.25">
      <c r="B7" s="15">
        <v>50</v>
      </c>
      <c r="C7" s="18">
        <v>8.0828654426428601E-2</v>
      </c>
      <c r="D7" s="18">
        <v>0.13566084606687001</v>
      </c>
      <c r="E7" s="18">
        <v>0.20230231034413582</v>
      </c>
      <c r="F7" s="18">
        <v>0.27733870234440489</v>
      </c>
      <c r="G7" s="18">
        <v>0.35237509434467396</v>
      </c>
      <c r="H7" s="18">
        <v>0.43948158035219698</v>
      </c>
      <c r="I7" s="18">
        <v>0.54234177543975703</v>
      </c>
      <c r="J7" s="18">
        <v>0.65683438524348858</v>
      </c>
      <c r="L7" s="15">
        <v>50</v>
      </c>
      <c r="M7" s="20">
        <v>4.7041947359561111E-2</v>
      </c>
      <c r="N7" s="20">
        <v>7.8954059358243997E-2</v>
      </c>
      <c r="O7" s="18">
        <v>0.11773911988833943</v>
      </c>
      <c r="P7" s="18">
        <v>0.16140999412936707</v>
      </c>
      <c r="Q7" s="18">
        <v>0.20508086837039474</v>
      </c>
      <c r="R7" s="18">
        <v>0.25577648811712705</v>
      </c>
      <c r="S7" s="18">
        <v>0.31564070232481833</v>
      </c>
      <c r="T7" s="18">
        <v>0.38227493447510463</v>
      </c>
      <c r="U7" s="17"/>
      <c r="V7" s="3" t="s">
        <v>42</v>
      </c>
      <c r="W7" s="20">
        <v>0.43641082782658097</v>
      </c>
      <c r="X7" s="20">
        <v>0.9478484700922345</v>
      </c>
      <c r="Y7" s="20">
        <v>1.4175156350751019</v>
      </c>
      <c r="Z7" s="20">
        <v>1.9074222310521973</v>
      </c>
      <c r="AA7" s="20">
        <v>2.392148304927888</v>
      </c>
      <c r="AB7" s="20">
        <v>2.8712038849261492</v>
      </c>
      <c r="AC7" s="20">
        <v>2.8712038849261492</v>
      </c>
      <c r="AD7" s="20">
        <v>3.8674233350352312</v>
      </c>
    </row>
    <row r="8" spans="2:30" x14ac:dyDescent="0.25">
      <c r="B8" s="15">
        <v>80</v>
      </c>
      <c r="C8" s="18">
        <v>0.11696457588737132</v>
      </c>
      <c r="D8" s="18">
        <v>0.19614330659197415</v>
      </c>
      <c r="E8" s="18">
        <v>0.29280566522664786</v>
      </c>
      <c r="F8" s="18">
        <v>0.40144917572404437</v>
      </c>
      <c r="G8" s="18">
        <v>0.51009268622144088</v>
      </c>
      <c r="H8" s="18">
        <v>0.636944045632449</v>
      </c>
      <c r="I8" s="18">
        <v>0.78612617109273419</v>
      </c>
      <c r="J8" s="18">
        <v>0.95224868711032395</v>
      </c>
      <c r="L8" s="15">
        <v>80</v>
      </c>
      <c r="M8" s="20">
        <v>5.6702265609794987E-2</v>
      </c>
      <c r="N8" s="20">
        <v>9.5086651523201823E-2</v>
      </c>
      <c r="O8" s="18">
        <v>0.14194677726802843</v>
      </c>
      <c r="P8" s="18">
        <v>0.19461514409847711</v>
      </c>
      <c r="Q8" s="18">
        <v>0.24728351092892578</v>
      </c>
      <c r="R8" s="18">
        <v>0.30877870654449974</v>
      </c>
      <c r="S8" s="18">
        <v>0.38109944500661536</v>
      </c>
      <c r="T8" s="18">
        <v>0.46163257185749318</v>
      </c>
      <c r="U8" s="5"/>
      <c r="W8" s="4"/>
      <c r="X8" s="4"/>
      <c r="Y8" s="4"/>
      <c r="Z8" s="4"/>
      <c r="AA8" s="4"/>
      <c r="AB8" s="4"/>
      <c r="AC8" s="4"/>
      <c r="AD8" s="4"/>
    </row>
    <row r="9" spans="2:30" x14ac:dyDescent="0.25">
      <c r="B9" s="15">
        <v>100</v>
      </c>
      <c r="C9" s="18">
        <v>0.14819222362049347</v>
      </c>
      <c r="D9" s="18">
        <v>0.24840753720672562</v>
      </c>
      <c r="E9" s="18">
        <v>0.37115170829925959</v>
      </c>
      <c r="F9" s="18">
        <v>0.5089560719565196</v>
      </c>
      <c r="G9" s="18">
        <v>0.64676043561377972</v>
      </c>
      <c r="H9" s="18">
        <v>0.80831805545621216</v>
      </c>
      <c r="I9" s="18">
        <v>0.99781300414977037</v>
      </c>
      <c r="J9" s="18">
        <v>1.2089043884631978</v>
      </c>
      <c r="L9" s="15">
        <v>100</v>
      </c>
      <c r="M9" s="20">
        <v>6.7684787972603619E-2</v>
      </c>
      <c r="N9" s="20">
        <v>0.11345677307394654</v>
      </c>
      <c r="O9" s="18">
        <v>0.16951850824668363</v>
      </c>
      <c r="P9" s="18">
        <v>0.23245878208809284</v>
      </c>
      <c r="Q9" s="18">
        <v>0.29539905592950205</v>
      </c>
      <c r="R9" s="18">
        <v>0.36918830733041941</v>
      </c>
      <c r="S9" s="18">
        <v>0.45573755472580835</v>
      </c>
      <c r="T9" s="18">
        <v>0.55215068114387966</v>
      </c>
      <c r="U9" s="5"/>
    </row>
    <row r="10" spans="2:30" x14ac:dyDescent="0.25">
      <c r="B10" s="15">
        <v>150</v>
      </c>
      <c r="C10" s="18">
        <v>0.21489570382289719</v>
      </c>
      <c r="D10" s="18">
        <v>0.35961410358229401</v>
      </c>
      <c r="E10" s="18">
        <v>0.53728580386015623</v>
      </c>
      <c r="F10" s="18">
        <v>0.73750718154424622</v>
      </c>
      <c r="G10" s="18">
        <v>0.9377285592283362</v>
      </c>
      <c r="H10" s="18">
        <v>1.1732348877326899</v>
      </c>
      <c r="I10" s="18">
        <v>1.448373011159745</v>
      </c>
      <c r="J10" s="18">
        <v>1.7556315685350057</v>
      </c>
      <c r="L10" s="15">
        <v>150</v>
      </c>
      <c r="M10" s="20">
        <v>0.20890000208352294</v>
      </c>
      <c r="N10" s="20">
        <v>0.34958068333240006</v>
      </c>
      <c r="O10" s="18">
        <v>0.52229525090149731</v>
      </c>
      <c r="P10" s="18">
        <v>0.71693034816636714</v>
      </c>
      <c r="Q10" s="18">
        <v>0.91156544543123696</v>
      </c>
      <c r="R10" s="18">
        <v>1.140501025063799</v>
      </c>
      <c r="S10" s="18">
        <v>1.4079626519585671</v>
      </c>
      <c r="T10" s="18">
        <v>1.7066485360131423</v>
      </c>
      <c r="U10" s="5"/>
    </row>
    <row r="11" spans="2:30" x14ac:dyDescent="0.25">
      <c r="B11" s="15">
        <v>200</v>
      </c>
      <c r="C11" s="18">
        <v>0.27393286203007389</v>
      </c>
      <c r="D11" s="18">
        <v>0.45779480535581291</v>
      </c>
      <c r="E11" s="18">
        <v>0.68419099331027966</v>
      </c>
      <c r="F11" s="18">
        <v>0.94039038103196892</v>
      </c>
      <c r="G11" s="18">
        <v>1.196589768753658</v>
      </c>
      <c r="H11" s="18">
        <v>1.4990562707856516</v>
      </c>
      <c r="I11" s="18">
        <v>1.85109641910572</v>
      </c>
      <c r="J11" s="18">
        <v>2.245325352442832</v>
      </c>
      <c r="L11" s="15">
        <v>200</v>
      </c>
      <c r="M11" s="20">
        <v>0.26445980650303491</v>
      </c>
      <c r="N11" s="20">
        <v>0.44196349698708748</v>
      </c>
      <c r="O11" s="18">
        <v>0.66053052693652747</v>
      </c>
      <c r="P11" s="18">
        <v>0.9078701122676055</v>
      </c>
      <c r="Q11" s="18">
        <v>1.1552096975986839</v>
      </c>
      <c r="R11" s="18">
        <v>1.4472164032134667</v>
      </c>
      <c r="S11" s="18">
        <v>1.7870824156957661</v>
      </c>
      <c r="T11" s="18">
        <v>2.1676782546016673</v>
      </c>
      <c r="U11" s="5"/>
    </row>
    <row r="12" spans="2:30" x14ac:dyDescent="0.25">
      <c r="B12" s="15">
        <v>250</v>
      </c>
      <c r="C12" s="18">
        <v>0.33773395394769046</v>
      </c>
      <c r="D12" s="18">
        <v>0.5651144682982715</v>
      </c>
      <c r="E12" s="18">
        <v>0.84475565458887747</v>
      </c>
      <c r="F12" s="18">
        <v>1.1607576905964105</v>
      </c>
      <c r="G12" s="18">
        <v>1.4767597266039436</v>
      </c>
      <c r="H12" s="18">
        <v>1.8493990173620414</v>
      </c>
      <c r="I12" s="18">
        <v>2.2856298840802869</v>
      </c>
      <c r="J12" s="18">
        <v>2.7766228431466318</v>
      </c>
      <c r="L12" s="15">
        <v>250</v>
      </c>
      <c r="M12" s="20">
        <v>0.34559086388930088</v>
      </c>
      <c r="N12" s="20">
        <v>0.57826106914258057</v>
      </c>
      <c r="O12" s="18">
        <v>0.86440771806425709</v>
      </c>
      <c r="P12" s="18">
        <v>1.1877611012172455</v>
      </c>
      <c r="Q12" s="18">
        <v>1.5111144843702338</v>
      </c>
      <c r="R12" s="18">
        <v>1.8924227091042312</v>
      </c>
      <c r="S12" s="18">
        <v>2.3388018792237002</v>
      </c>
      <c r="T12" s="18">
        <v>2.8412171054807067</v>
      </c>
      <c r="U12" s="5"/>
    </row>
    <row r="13" spans="2:30" x14ac:dyDescent="0.25">
      <c r="B13" s="15">
        <v>300</v>
      </c>
      <c r="C13" s="18">
        <v>0.39545666643242994</v>
      </c>
      <c r="D13" s="18">
        <v>0.66262246266367653</v>
      </c>
      <c r="E13" s="18">
        <v>0.99083953770370581</v>
      </c>
      <c r="F13" s="18">
        <v>1.3612311722699488</v>
      </c>
      <c r="G13" s="18">
        <v>1.7316228068361916</v>
      </c>
      <c r="H13" s="18">
        <v>2.1679335132542152</v>
      </c>
      <c r="I13" s="18">
        <v>2.6817756030485449</v>
      </c>
      <c r="J13" s="18">
        <v>3.2631302266361821</v>
      </c>
      <c r="L13" s="15">
        <v>300</v>
      </c>
      <c r="M13" s="20">
        <v>0.4388480465193676</v>
      </c>
      <c r="N13" s="20">
        <v>0.73532854040151385</v>
      </c>
      <c r="O13" s="18">
        <v>1.0995591488144043</v>
      </c>
      <c r="P13" s="18">
        <v>1.5105919093514804</v>
      </c>
      <c r="Q13" s="18">
        <v>1.921624669888556</v>
      </c>
      <c r="R13" s="18">
        <v>2.4058094553276224</v>
      </c>
      <c r="S13" s="18">
        <v>2.976032735061362</v>
      </c>
      <c r="T13" s="18">
        <v>3.6211763438365825</v>
      </c>
      <c r="U13" s="5"/>
    </row>
    <row r="14" spans="2:30" x14ac:dyDescent="0.25">
      <c r="B14" s="5"/>
      <c r="C14" s="5"/>
      <c r="D14" s="5"/>
      <c r="E14" s="5"/>
      <c r="F14" s="5"/>
      <c r="G14" s="5"/>
      <c r="H14" s="5"/>
      <c r="I14" s="5"/>
      <c r="J14" s="5"/>
      <c r="U14" s="5"/>
    </row>
    <row r="15" spans="2:30" x14ac:dyDescent="0.25">
      <c r="B15" s="5"/>
      <c r="C15" s="5"/>
      <c r="D15" s="5"/>
      <c r="E15" s="5"/>
      <c r="F15" s="5"/>
      <c r="G15" s="5"/>
      <c r="H15" s="5"/>
      <c r="I15" s="5"/>
      <c r="J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2:30" x14ac:dyDescent="0.25">
      <c r="B16" s="6" t="s">
        <v>78</v>
      </c>
      <c r="C16" s="7"/>
      <c r="D16" s="7"/>
      <c r="E16" s="7"/>
      <c r="F16" s="7"/>
      <c r="G16" s="7"/>
      <c r="H16" s="7"/>
      <c r="I16" s="7"/>
      <c r="J16" s="7"/>
      <c r="L16" s="6" t="s">
        <v>80</v>
      </c>
      <c r="M16" s="7"/>
      <c r="N16" s="7"/>
      <c r="O16" s="7"/>
      <c r="P16" s="7"/>
      <c r="Q16" s="7"/>
      <c r="R16" s="7"/>
      <c r="S16" s="7"/>
      <c r="T16" s="7"/>
      <c r="U16" s="5"/>
      <c r="V16" s="6" t="s">
        <v>82</v>
      </c>
      <c r="W16" s="7"/>
      <c r="X16" s="7"/>
      <c r="Y16" s="7"/>
      <c r="Z16" s="7"/>
      <c r="AA16" s="7"/>
      <c r="AB16" s="7"/>
      <c r="AC16" s="7"/>
      <c r="AD16" s="7"/>
    </row>
    <row r="17" spans="2:30" x14ac:dyDescent="0.25">
      <c r="B17" s="7"/>
      <c r="C17" s="8" t="s">
        <v>74</v>
      </c>
      <c r="D17" s="9"/>
      <c r="E17" s="9"/>
      <c r="F17" s="9"/>
      <c r="G17" s="9"/>
      <c r="H17" s="9"/>
      <c r="I17" s="9"/>
      <c r="J17" s="10"/>
      <c r="L17" s="7"/>
      <c r="M17" s="8" t="s">
        <v>74</v>
      </c>
      <c r="N17" s="9"/>
      <c r="O17" s="9"/>
      <c r="P17" s="9"/>
      <c r="Q17" s="9"/>
      <c r="R17" s="9"/>
      <c r="S17" s="9"/>
      <c r="T17" s="10"/>
      <c r="U17" s="5"/>
      <c r="V17" s="7"/>
      <c r="W17" s="8" t="s">
        <v>74</v>
      </c>
      <c r="X17" s="9"/>
      <c r="Y17" s="9"/>
      <c r="Z17" s="9"/>
      <c r="AA17" s="9"/>
      <c r="AB17" s="9"/>
      <c r="AC17" s="9"/>
      <c r="AD17" s="10"/>
    </row>
    <row r="18" spans="2:30" x14ac:dyDescent="0.25">
      <c r="B18" s="11" t="s">
        <v>12</v>
      </c>
      <c r="C18" s="12">
        <v>60</v>
      </c>
      <c r="D18" s="13">
        <v>80</v>
      </c>
      <c r="E18" s="13">
        <v>100</v>
      </c>
      <c r="F18" s="13">
        <v>120</v>
      </c>
      <c r="G18" s="13">
        <v>140</v>
      </c>
      <c r="H18" s="13">
        <v>160</v>
      </c>
      <c r="I18" s="13">
        <v>180</v>
      </c>
      <c r="J18" s="14">
        <v>200</v>
      </c>
      <c r="L18" s="11" t="s">
        <v>12</v>
      </c>
      <c r="M18" s="12">
        <v>60</v>
      </c>
      <c r="N18" s="13">
        <v>80</v>
      </c>
      <c r="O18" s="13">
        <v>100</v>
      </c>
      <c r="P18" s="13">
        <v>120</v>
      </c>
      <c r="Q18" s="13">
        <v>140</v>
      </c>
      <c r="R18" s="13">
        <v>160</v>
      </c>
      <c r="S18" s="13">
        <v>180</v>
      </c>
      <c r="T18" s="14">
        <v>200</v>
      </c>
      <c r="U18" s="5"/>
      <c r="V18" s="7"/>
      <c r="W18" s="12">
        <v>60</v>
      </c>
      <c r="X18" s="13">
        <v>80</v>
      </c>
      <c r="Y18" s="13">
        <v>100</v>
      </c>
      <c r="Z18" s="13">
        <v>120</v>
      </c>
      <c r="AA18" s="13">
        <v>140</v>
      </c>
      <c r="AB18" s="13">
        <v>160</v>
      </c>
      <c r="AC18" s="13">
        <v>180</v>
      </c>
      <c r="AD18" s="14">
        <v>200</v>
      </c>
    </row>
    <row r="19" spans="2:30" x14ac:dyDescent="0.25">
      <c r="B19" s="15">
        <v>25</v>
      </c>
      <c r="C19" s="16">
        <v>8.1950840563708063E-2</v>
      </c>
      <c r="D19" s="16">
        <v>0.14160065371733196</v>
      </c>
      <c r="E19" s="16">
        <v>0.20762734825037288</v>
      </c>
      <c r="F19" s="16">
        <v>0.28047887506507463</v>
      </c>
      <c r="G19" s="16">
        <v>0.35333040187977632</v>
      </c>
      <c r="H19" s="16">
        <v>0.43617001700670988</v>
      </c>
      <c r="I19" s="16">
        <v>0.52971125639487704</v>
      </c>
      <c r="J19" s="16">
        <v>0.63174574868970879</v>
      </c>
      <c r="L19" s="15">
        <v>25</v>
      </c>
      <c r="M19" s="19">
        <v>4.5118350001865794E-2</v>
      </c>
      <c r="N19" s="19">
        <v>7.7958783716745153E-2</v>
      </c>
      <c r="O19" s="16">
        <v>0.1143100339652664</v>
      </c>
      <c r="P19" s="16">
        <v>0.15441872183700064</v>
      </c>
      <c r="Q19" s="16">
        <v>0.19452740970873486</v>
      </c>
      <c r="R19" s="16">
        <v>0.24013507795969408</v>
      </c>
      <c r="S19" s="16">
        <v>0.29163456654691244</v>
      </c>
      <c r="T19" s="16">
        <v>0.34781004813995431</v>
      </c>
      <c r="U19" s="5"/>
      <c r="V19" s="3" t="s">
        <v>41</v>
      </c>
      <c r="W19" s="20">
        <v>0.61175667236828213</v>
      </c>
      <c r="X19" s="20">
        <v>1.3058247370041254</v>
      </c>
      <c r="Y19" s="20">
        <v>1.9286843679896886</v>
      </c>
      <c r="Z19" s="20">
        <v>2.5672363320152236</v>
      </c>
      <c r="AA19" s="20">
        <v>3.1829549383432658</v>
      </c>
      <c r="AB19" s="20">
        <v>3.7778570544420988</v>
      </c>
      <c r="AC19" s="20">
        <v>3.7778570544420988</v>
      </c>
      <c r="AD19" s="20">
        <v>5.0003364612504875</v>
      </c>
    </row>
    <row r="20" spans="2:30" x14ac:dyDescent="0.25">
      <c r="B20" s="15">
        <v>50</v>
      </c>
      <c r="C20" s="18">
        <v>0.1418464358874309</v>
      </c>
      <c r="D20" s="18">
        <v>0.24520648551927135</v>
      </c>
      <c r="E20" s="18">
        <v>0.359420707364978</v>
      </c>
      <c r="F20" s="18">
        <v>0.4861028925047528</v>
      </c>
      <c r="G20" s="18">
        <v>0.61278507764452761</v>
      </c>
      <c r="H20" s="18">
        <v>0.75576644986062291</v>
      </c>
      <c r="I20" s="18">
        <v>0.92081242542976294</v>
      </c>
      <c r="J20" s="18">
        <v>1.1013570087297664</v>
      </c>
      <c r="L20" s="15">
        <v>50</v>
      </c>
      <c r="M20" s="20">
        <v>8.255404741682916E-2</v>
      </c>
      <c r="N20" s="20">
        <v>0.14270917493151963</v>
      </c>
      <c r="O20" s="18">
        <v>0.20918138642514805</v>
      </c>
      <c r="P20" s="18">
        <v>0.28290990172740105</v>
      </c>
      <c r="Q20" s="18">
        <v>0.35663841702965404</v>
      </c>
      <c r="R20" s="18">
        <v>0.43985299276293677</v>
      </c>
      <c r="S20" s="18">
        <v>0.5359090776962554</v>
      </c>
      <c r="T20" s="18">
        <v>0.64098528914529351</v>
      </c>
      <c r="U20" s="5"/>
      <c r="V20" s="3" t="s">
        <v>42</v>
      </c>
      <c r="W20" s="20">
        <v>0.78916610735508397</v>
      </c>
      <c r="X20" s="20">
        <v>1.6845139107353218</v>
      </c>
      <c r="Y20" s="20">
        <v>2.4880028347066991</v>
      </c>
      <c r="Z20" s="20">
        <v>3.3117348682996388</v>
      </c>
      <c r="AA20" s="20">
        <v>4.1060118704628126</v>
      </c>
      <c r="AB20" s="20">
        <v>4.8734356002303061</v>
      </c>
      <c r="AC20" s="20">
        <v>4.8734356002303061</v>
      </c>
      <c r="AD20" s="20">
        <v>6.450434035013128</v>
      </c>
    </row>
    <row r="21" spans="2:30" x14ac:dyDescent="0.25">
      <c r="B21" s="15">
        <v>80</v>
      </c>
      <c r="C21" s="18">
        <v>0.20441709258023627</v>
      </c>
      <c r="D21" s="18">
        <v>0.35306397548174012</v>
      </c>
      <c r="E21" s="18">
        <v>0.51818715917559532</v>
      </c>
      <c r="F21" s="18">
        <v>0.70105584259726639</v>
      </c>
      <c r="G21" s="18">
        <v>0.88392452601893767</v>
      </c>
      <c r="H21" s="18">
        <v>1.09161441002919</v>
      </c>
      <c r="I21" s="18">
        <v>1.3304364230937114</v>
      </c>
      <c r="J21" s="18">
        <v>1.5918564783670368</v>
      </c>
      <c r="L21" s="15">
        <v>80</v>
      </c>
      <c r="M21" s="20">
        <v>9.9097630122028102E-2</v>
      </c>
      <c r="N21" s="20">
        <v>0.17115889287961147</v>
      </c>
      <c r="O21" s="18">
        <v>0.25120756188141014</v>
      </c>
      <c r="P21" s="18">
        <v>0.3398589213244077</v>
      </c>
      <c r="Q21" s="18">
        <v>0.42851028076740522</v>
      </c>
      <c r="R21" s="18">
        <v>0.5291944997138045</v>
      </c>
      <c r="S21" s="18">
        <v>0.64497099969692917</v>
      </c>
      <c r="T21" s="18">
        <v>0.77170261307112731</v>
      </c>
      <c r="U21" s="5"/>
    </row>
    <row r="22" spans="2:30" x14ac:dyDescent="0.25">
      <c r="B22" s="15">
        <v>100</v>
      </c>
      <c r="C22" s="18">
        <v>0.25848908884339905</v>
      </c>
      <c r="D22" s="18">
        <v>0.44626697614195376</v>
      </c>
      <c r="E22" s="18">
        <v>0.65562075683293219</v>
      </c>
      <c r="F22" s="18">
        <v>0.88724204374545312</v>
      </c>
      <c r="G22" s="18">
        <v>1.1188633306579743</v>
      </c>
      <c r="H22" s="18">
        <v>1.383067019611891</v>
      </c>
      <c r="I22" s="18">
        <v>1.686096391956498</v>
      </c>
      <c r="J22" s="18">
        <v>2.0179619792333603</v>
      </c>
      <c r="L22" s="15">
        <v>100</v>
      </c>
      <c r="M22" s="20">
        <v>0.11806138503193009</v>
      </c>
      <c r="N22" s="20">
        <v>0.20382638792637692</v>
      </c>
      <c r="O22" s="18">
        <v>0.29944588745976719</v>
      </c>
      <c r="P22" s="18">
        <v>0.40523576841035958</v>
      </c>
      <c r="Q22" s="18">
        <v>0.51102564936095196</v>
      </c>
      <c r="R22" s="18">
        <v>0.63169710047718031</v>
      </c>
      <c r="S22" s="18">
        <v>0.77010165582781265</v>
      </c>
      <c r="T22" s="18">
        <v>0.92167676119745579</v>
      </c>
      <c r="U22" s="5"/>
    </row>
    <row r="23" spans="2:30" x14ac:dyDescent="0.25">
      <c r="B23" s="15">
        <v>150</v>
      </c>
      <c r="C23" s="18">
        <v>0.37378354413774001</v>
      </c>
      <c r="D23" s="18">
        <v>0.64423850156666274</v>
      </c>
      <c r="E23" s="18">
        <v>0.94659246063679703</v>
      </c>
      <c r="F23" s="18">
        <v>1.2824608470169632</v>
      </c>
      <c r="G23" s="18">
        <v>1.6183292333971298</v>
      </c>
      <c r="H23" s="18">
        <v>2.0028306586912699</v>
      </c>
      <c r="I23" s="18">
        <v>2.4421358317423207</v>
      </c>
      <c r="J23" s="18">
        <v>2.9245668370751368</v>
      </c>
      <c r="L23" s="15">
        <v>150</v>
      </c>
      <c r="M23" s="20">
        <v>0.36335478913767227</v>
      </c>
      <c r="N23" s="20">
        <v>0.62626391279778515</v>
      </c>
      <c r="O23" s="18">
        <v>0.92018203938707299</v>
      </c>
      <c r="P23" s="18">
        <v>1.2466795233592509</v>
      </c>
      <c r="Q23" s="18">
        <v>1.5731770073314291</v>
      </c>
      <c r="R23" s="18">
        <v>1.9469506431750743</v>
      </c>
      <c r="S23" s="18">
        <v>2.3739989737517448</v>
      </c>
      <c r="T23" s="18">
        <v>2.8429699034927949</v>
      </c>
      <c r="U23" s="5"/>
    </row>
    <row r="24" spans="2:30" x14ac:dyDescent="0.25">
      <c r="B24" s="15">
        <v>200</v>
      </c>
      <c r="C24" s="18">
        <v>0.47606581968027534</v>
      </c>
      <c r="D24" s="18">
        <v>0.81945105290879983</v>
      </c>
      <c r="E24" s="18">
        <v>1.2044461627559295</v>
      </c>
      <c r="F24" s="18">
        <v>1.6339765855438717</v>
      </c>
      <c r="G24" s="18">
        <v>2.0635070083318134</v>
      </c>
      <c r="H24" s="18">
        <v>2.5571310117546586</v>
      </c>
      <c r="I24" s="18">
        <v>3.1189574368328667</v>
      </c>
      <c r="J24" s="18">
        <v>3.7377472475876612</v>
      </c>
      <c r="L24" s="15">
        <v>200</v>
      </c>
      <c r="M24" s="20">
        <v>0.45960266914428211</v>
      </c>
      <c r="N24" s="20">
        <v>0.79111306794282155</v>
      </c>
      <c r="O24" s="18">
        <v>1.1627944043850655</v>
      </c>
      <c r="P24" s="18">
        <v>1.5774709483230283</v>
      </c>
      <c r="Q24" s="18">
        <v>1.992147492260991</v>
      </c>
      <c r="R24" s="18">
        <v>2.4687011538517183</v>
      </c>
      <c r="S24" s="18">
        <v>3.0110986835360638</v>
      </c>
      <c r="T24" s="18">
        <v>3.6084897099558759</v>
      </c>
      <c r="U24" s="5"/>
    </row>
    <row r="25" spans="2:30" x14ac:dyDescent="0.25">
      <c r="B25" s="15">
        <v>250</v>
      </c>
      <c r="C25" s="18">
        <v>0.58640102697011642</v>
      </c>
      <c r="D25" s="18">
        <v>1.0105697993483609</v>
      </c>
      <c r="E25" s="18">
        <v>1.4857555296479195</v>
      </c>
      <c r="F25" s="18">
        <v>2.0151741299611099</v>
      </c>
      <c r="G25" s="18">
        <v>2.5445927302743003</v>
      </c>
      <c r="H25" s="18">
        <v>3.1523466607730875</v>
      </c>
      <c r="I25" s="18">
        <v>3.8482833107089074</v>
      </c>
      <c r="J25" s="18">
        <v>4.6188716792632718</v>
      </c>
      <c r="L25" s="15">
        <v>250</v>
      </c>
      <c r="M25" s="20">
        <v>0.60004282994763303</v>
      </c>
      <c r="N25" s="20">
        <v>1.0340792979059774</v>
      </c>
      <c r="O25" s="18">
        <v>1.5203195622399799</v>
      </c>
      <c r="P25" s="18">
        <v>2.0620543487567007</v>
      </c>
      <c r="Q25" s="18">
        <v>2.6037891352734208</v>
      </c>
      <c r="R25" s="18">
        <v>3.2256816143035998</v>
      </c>
      <c r="S25" s="18">
        <v>3.9378082608912197</v>
      </c>
      <c r="T25" s="18">
        <v>4.7263232943337741</v>
      </c>
      <c r="U25" s="5"/>
    </row>
    <row r="26" spans="2:30" x14ac:dyDescent="0.25">
      <c r="B26" s="15">
        <v>300</v>
      </c>
      <c r="C26" s="18">
        <v>0.68643394509862121</v>
      </c>
      <c r="D26" s="18">
        <v>1.1845689731227054</v>
      </c>
      <c r="E26" s="18">
        <v>1.7421679826282079</v>
      </c>
      <c r="F26" s="18">
        <v>2.3625563664704097</v>
      </c>
      <c r="G26" s="18">
        <v>2.9829447503126105</v>
      </c>
      <c r="H26" s="18">
        <v>3.6943670014219236</v>
      </c>
      <c r="I26" s="18">
        <v>4.5141122649270331</v>
      </c>
      <c r="J26" s="18">
        <v>5.4267073646289372</v>
      </c>
      <c r="L26" s="15">
        <v>300</v>
      </c>
      <c r="M26" s="20">
        <v>0.76175273156656831</v>
      </c>
      <c r="N26" s="20">
        <v>1.3145454962539529</v>
      </c>
      <c r="O26" s="18">
        <v>1.9333269123574426</v>
      </c>
      <c r="P26" s="18">
        <v>2.6217872506002848</v>
      </c>
      <c r="Q26" s="18">
        <v>3.3102475888431275</v>
      </c>
      <c r="R26" s="18">
        <v>4.0997304618119106</v>
      </c>
      <c r="S26" s="18">
        <v>5.0094220615973182</v>
      </c>
      <c r="T26" s="18">
        <v>6.022151421757842</v>
      </c>
      <c r="U26" s="5"/>
    </row>
    <row r="27" spans="2:30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30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33" spans="3:20" x14ac:dyDescent="0.25">
      <c r="C33" s="71"/>
      <c r="D33" s="71"/>
      <c r="E33" s="71"/>
      <c r="F33" s="71"/>
      <c r="G33" s="71"/>
      <c r="H33" s="71"/>
      <c r="I33" s="71"/>
    </row>
    <row r="34" spans="3:20" x14ac:dyDescent="0.25">
      <c r="C34" s="71"/>
      <c r="D34" s="71"/>
      <c r="E34" s="71"/>
      <c r="F34" s="71"/>
      <c r="G34" s="71"/>
      <c r="H34" s="71"/>
      <c r="I34" s="7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3:20" x14ac:dyDescent="0.2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3:20" x14ac:dyDescent="0.2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3:20" x14ac:dyDescent="0.2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3:20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3:20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3:20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3:20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3:20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3:20" x14ac:dyDescent="0.25">
      <c r="C43" s="71"/>
      <c r="D43" s="71"/>
      <c r="E43" s="71"/>
      <c r="F43" s="71"/>
      <c r="G43" s="71"/>
      <c r="H43" s="71"/>
      <c r="I43" s="71"/>
    </row>
    <row r="44" spans="3:20" x14ac:dyDescent="0.25">
      <c r="C44" s="71"/>
      <c r="D44" s="71"/>
      <c r="E44" s="71"/>
      <c r="F44" s="71"/>
      <c r="G44" s="71"/>
      <c r="H44" s="71"/>
      <c r="I44" s="71"/>
    </row>
    <row r="45" spans="3:20" x14ac:dyDescent="0.25">
      <c r="C45" s="71"/>
      <c r="D45" s="71"/>
      <c r="E45" s="71"/>
      <c r="F45" s="71"/>
      <c r="G45" s="71"/>
      <c r="H45" s="71"/>
      <c r="I45" s="71"/>
    </row>
    <row r="46" spans="3:20" x14ac:dyDescent="0.25">
      <c r="C46" s="71"/>
      <c r="D46" s="71"/>
      <c r="E46" s="71"/>
      <c r="F46" s="71"/>
      <c r="G46" s="71"/>
      <c r="H46" s="71"/>
      <c r="I46" s="71"/>
    </row>
    <row r="47" spans="3:20" x14ac:dyDescent="0.25">
      <c r="C47" s="71"/>
      <c r="D47" s="71"/>
      <c r="E47" s="71"/>
      <c r="F47" s="71"/>
      <c r="G47" s="71"/>
      <c r="H47" s="71"/>
      <c r="I47" s="71"/>
    </row>
    <row r="48" spans="3:20" x14ac:dyDescent="0.25">
      <c r="C48" s="71"/>
      <c r="D48" s="71"/>
      <c r="E48" s="71"/>
      <c r="F48" s="71"/>
      <c r="G48" s="71"/>
      <c r="H48" s="71"/>
      <c r="I48" s="71"/>
    </row>
    <row r="49" spans="3:9" x14ac:dyDescent="0.25">
      <c r="C49" s="71"/>
      <c r="D49" s="71"/>
      <c r="E49" s="71"/>
      <c r="F49" s="71"/>
      <c r="G49" s="71"/>
      <c r="H49" s="71"/>
      <c r="I49" s="71"/>
    </row>
    <row r="50" spans="3:9" x14ac:dyDescent="0.25">
      <c r="C50" s="71"/>
      <c r="D50" s="71"/>
      <c r="E50" s="71"/>
      <c r="F50" s="71"/>
      <c r="G50" s="71"/>
      <c r="H50" s="71"/>
      <c r="I50" s="71"/>
    </row>
    <row r="51" spans="3:9" x14ac:dyDescent="0.25">
      <c r="C51" s="71"/>
      <c r="D51" s="71"/>
      <c r="E51" s="71"/>
      <c r="F51" s="71"/>
      <c r="G51" s="71"/>
      <c r="H51" s="71"/>
      <c r="I51" s="71"/>
    </row>
    <row r="52" spans="3:9" x14ac:dyDescent="0.25">
      <c r="C52" s="71"/>
      <c r="D52" s="71"/>
      <c r="E52" s="71"/>
      <c r="F52" s="71"/>
      <c r="G52" s="71"/>
      <c r="H52" s="71"/>
      <c r="I52" s="71"/>
    </row>
    <row r="53" spans="3:9" x14ac:dyDescent="0.25">
      <c r="C53" s="71"/>
      <c r="D53" s="71"/>
      <c r="E53" s="71"/>
      <c r="F53" s="71"/>
      <c r="G53" s="71"/>
      <c r="H53" s="71"/>
      <c r="I53" s="71"/>
    </row>
    <row r="54" spans="3:9" x14ac:dyDescent="0.25">
      <c r="C54" s="71"/>
      <c r="D54" s="71"/>
      <c r="E54" s="71"/>
      <c r="F54" s="71"/>
      <c r="G54" s="71"/>
      <c r="H54" s="71"/>
      <c r="I54" s="71"/>
    </row>
    <row r="55" spans="3:9" x14ac:dyDescent="0.25">
      <c r="C55" s="71"/>
      <c r="D55" s="71"/>
      <c r="E55" s="71"/>
      <c r="F55" s="71"/>
      <c r="G55" s="71"/>
      <c r="H55" s="71"/>
      <c r="I55" s="71"/>
    </row>
  </sheetData>
  <sheetProtection password="CD82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Lagging Application Form</vt:lpstr>
      <vt:lpstr>Savings Calculator</vt:lpstr>
      <vt:lpstr>Efficiency Factor 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Burrell Leigh</dc:creator>
  <cp:lastModifiedBy>James Elks</cp:lastModifiedBy>
  <cp:lastPrinted>2016-11-22T05:40:09Z</cp:lastPrinted>
  <dcterms:created xsi:type="dcterms:W3CDTF">2016-11-01T00:14:29Z</dcterms:created>
  <dcterms:modified xsi:type="dcterms:W3CDTF">2017-03-09T02:06:19Z</dcterms:modified>
</cp:coreProperties>
</file>