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10" windowWidth="15200" windowHeight="11490" tabRatio="972" activeTab="0"/>
  </bookViews>
  <sheets>
    <sheet name="Instructions" sheetId="1" r:id="rId1"/>
    <sheet name="Step by Step Guidance" sheetId="2" r:id="rId2"/>
    <sheet name="Example" sheetId="3" r:id="rId3"/>
    <sheet name="Activity Costing" sheetId="4" r:id="rId4"/>
    <sheet name="Funding Request" sheetId="5" r:id="rId5"/>
    <sheet name="Consultants" sheetId="6" r:id="rId6"/>
    <sheet name="Contractors" sheetId="7" r:id="rId7"/>
    <sheet name="Equipment" sheetId="8" r:id="rId8"/>
    <sheet name="Other" sheetId="9" r:id="rId9"/>
  </sheets>
  <definedNames>
    <definedName name="_xlnm.Print_Area" localSheetId="3">'Activity Costing'!$A$1:$M$45</definedName>
    <definedName name="_xlnm.Print_Area" localSheetId="5">'Consultants'!$A$1:$D$39</definedName>
    <definedName name="_xlnm.Print_Area" localSheetId="6">'Contractors'!$A$1:$D$39</definedName>
    <definedName name="_xlnm.Print_Area" localSheetId="7">'Equipment'!$A$1:$D$39</definedName>
    <definedName name="_xlnm.Print_Area" localSheetId="2">'Example'!$A$1:$K$27</definedName>
    <definedName name="_xlnm.Print_Area" localSheetId="4">'Funding Request'!$A$2:$I$33</definedName>
    <definedName name="_xlnm.Print_Area" localSheetId="8">'Other'!$A$1:$D$39</definedName>
    <definedName name="_xlnm.Print_Area" localSheetId="1">'Step by Step Guidance'!$A$1:$A$51</definedName>
  </definedNames>
  <calcPr fullCalcOnLoad="1"/>
</workbook>
</file>

<file path=xl/sharedStrings.xml><?xml version="1.0" encoding="utf-8"?>
<sst xmlns="http://schemas.openxmlformats.org/spreadsheetml/2006/main" count="289" uniqueCount="136">
  <si>
    <t>Milestones</t>
  </si>
  <si>
    <t>Expected Completion Date</t>
  </si>
  <si>
    <t>Milestone 1</t>
  </si>
  <si>
    <t>Milestone 2</t>
  </si>
  <si>
    <t>TOTAL:</t>
  </si>
  <si>
    <t>Total Budget</t>
  </si>
  <si>
    <t>Other</t>
  </si>
  <si>
    <t>Consultants</t>
  </si>
  <si>
    <t>Category (Please Select)</t>
  </si>
  <si>
    <t>Stage &amp; Task Name</t>
  </si>
  <si>
    <t>TOTAL TRUST FUNDS</t>
  </si>
  <si>
    <t>TOTAL OTHER FUNDING SOURCES</t>
  </si>
  <si>
    <t>WHOLE PROJECT BUDGET</t>
  </si>
  <si>
    <t>SUMMARY:</t>
  </si>
  <si>
    <t>FUNDING  FROM OTHER SOURCES</t>
  </si>
  <si>
    <t>TOTAL PROJECT VALUE</t>
  </si>
  <si>
    <t>Milestone 3</t>
  </si>
  <si>
    <t>Contractors</t>
  </si>
  <si>
    <t>Other Funding</t>
  </si>
  <si>
    <t>Funding Organisation</t>
  </si>
  <si>
    <t>Description of item being funded</t>
  </si>
  <si>
    <t>Funding Approved</t>
  </si>
  <si>
    <t>Date of Funding Approval</t>
  </si>
  <si>
    <t>Proof of Funding Attached</t>
  </si>
  <si>
    <t>Amount $</t>
  </si>
  <si>
    <t>Y / N</t>
  </si>
  <si>
    <t>Insert Organisation Name:</t>
  </si>
  <si>
    <t>AMOUNT REQUESTED FROM ENVIRONMENTAL TRUST:</t>
  </si>
  <si>
    <t>Stage and task name</t>
  </si>
  <si>
    <r>
      <t xml:space="preserve">(Please note only a maximum of 40% of Trust funds requested will be paid for this Milestone) </t>
    </r>
    <r>
      <rPr>
        <b/>
        <sz val="10"/>
        <color indexed="16"/>
        <rFont val="Arial"/>
        <family val="2"/>
      </rPr>
      <t>Sub Total:</t>
    </r>
  </si>
  <si>
    <t>ENVIRONMENTAL TRUST FUNDING</t>
  </si>
  <si>
    <t>Task 1.1</t>
  </si>
  <si>
    <t>Task 1.2</t>
  </si>
  <si>
    <t>Task 1.3</t>
  </si>
  <si>
    <t>Task 1.4</t>
  </si>
  <si>
    <t>Task 1.5</t>
  </si>
  <si>
    <t>Task 1.6</t>
  </si>
  <si>
    <t>Task 1.7</t>
  </si>
  <si>
    <t>Task 1.8</t>
  </si>
  <si>
    <t>Task 1.9</t>
  </si>
  <si>
    <t>Task 2.1</t>
  </si>
  <si>
    <t>Task 2.2</t>
  </si>
  <si>
    <t>Task 2.3</t>
  </si>
  <si>
    <t>Task 2.4</t>
  </si>
  <si>
    <t>Task 2.5</t>
  </si>
  <si>
    <t>Task 2.6</t>
  </si>
  <si>
    <t>Task 2.7</t>
  </si>
  <si>
    <t>Task 2.8</t>
  </si>
  <si>
    <t>Task 2.9</t>
  </si>
  <si>
    <t>Task 3.1</t>
  </si>
  <si>
    <t>Task 3.2</t>
  </si>
  <si>
    <t>Task 3.3</t>
  </si>
  <si>
    <t>Task 3.4</t>
  </si>
  <si>
    <t>Task 3.5</t>
  </si>
  <si>
    <t>Task 3.6</t>
  </si>
  <si>
    <t>Task 3.7</t>
  </si>
  <si>
    <t>Task 3.8</t>
  </si>
  <si>
    <t>Task 3.9</t>
  </si>
  <si>
    <t>Trust Funding</t>
  </si>
  <si>
    <r>
      <t xml:space="preserve">(Please note only a maximum of 50% of Trust funds requested will be paid for this Milestone) </t>
    </r>
    <r>
      <rPr>
        <b/>
        <sz val="10"/>
        <color indexed="16"/>
        <rFont val="Arial"/>
        <family val="2"/>
      </rPr>
      <t>Sub Total:</t>
    </r>
  </si>
  <si>
    <t>Total Other Funding Sources</t>
  </si>
  <si>
    <t>Whole Project Budget</t>
  </si>
  <si>
    <t>Total:</t>
  </si>
  <si>
    <t xml:space="preserve">How to use this form </t>
  </si>
  <si>
    <t xml:space="preserve">Things you need to know </t>
  </si>
  <si>
    <t xml:space="preserve">* When you complete the form electronically (ie. in Excel), there are formulas imbedded in the spreadsheet and the figures you enter will be totalled automatically.  </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</si>
  <si>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</si>
  <si>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</si>
  <si>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 xml:space="preserve">* Round off each amount to the nearest dollar </t>
  </si>
  <si>
    <t>* Do not cut and paste data into this document as it alters the formatting and may cause errors</t>
  </si>
  <si>
    <t xml:space="preserve">               Section 2: Funding Request</t>
  </si>
  <si>
    <t xml:space="preserve">               Section 3: Sub Categories</t>
  </si>
  <si>
    <t xml:space="preserve">Step by step guidance </t>
  </si>
  <si>
    <t>Standard requirements:</t>
  </si>
  <si>
    <t xml:space="preserve">    * One quote for all budget items between $3,000 and $30,000</t>
  </si>
  <si>
    <t>SECTION 1 - ACTIVITY COSTING SHEET</t>
  </si>
  <si>
    <t>Consultants / Contractors</t>
  </si>
  <si>
    <t>Consultancies and/or Contractors may be appropriate for design and implementation of parts of your project.  All consultants and/or contractors MUST be chosen on their merits and ability to effectively deliver the work.</t>
  </si>
  <si>
    <r>
      <rPr>
        <b/>
        <sz val="10"/>
        <rFont val="Arial"/>
        <family val="2"/>
      </rPr>
      <t xml:space="preserve">NB: </t>
    </r>
    <r>
      <rPr>
        <sz val="10"/>
        <rFont val="Arial"/>
        <family val="2"/>
      </rPr>
      <t>For any line items that total more than $5,000 you will be required to provide a breakdown of that line item on the relevant sub category tab.</t>
    </r>
  </si>
  <si>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</si>
  <si>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r>
      <rPr>
        <b/>
        <sz val="10"/>
        <rFont val="Arial"/>
        <family val="2"/>
      </rPr>
      <t xml:space="preserve">NB: </t>
    </r>
    <r>
      <rPr>
        <sz val="10"/>
        <rFont val="Arial"/>
        <family val="2"/>
      </rPr>
      <t>For any line items that total more than $5,000 you will be required to provide a breakdown of that line item on the relent sub category tab.</t>
    </r>
  </si>
  <si>
    <t xml:space="preserve">Example 1 - CORRECT </t>
  </si>
  <si>
    <t xml:space="preserve">Example 2 - INCORRECT </t>
  </si>
  <si>
    <t>Line items totalling more than $5,000 will require a breakdown on the relevent category tab. The detail of this breakdown must be at a minimum $5,000.</t>
  </si>
  <si>
    <t xml:space="preserve">    * Three quotes for all budget items between $30,000 and $250,000</t>
  </si>
  <si>
    <t xml:space="preserve">    * Tender/Competitive quotes for all budget items over $250,000</t>
  </si>
  <si>
    <t xml:space="preserve">    * Three quotes for all budget items between $30,000 and $250,000 </t>
  </si>
  <si>
    <r>
      <t xml:space="preserve">(Final payment representing 10% or more of Trust funds requested will be payed on successful acceptance of final report). </t>
    </r>
    <r>
      <rPr>
        <b/>
        <sz val="10"/>
        <color indexed="16"/>
        <rFont val="Arial"/>
        <family val="2"/>
      </rPr>
      <t>Sub Total:</t>
    </r>
  </si>
  <si>
    <t xml:space="preserve">This Excel spreadsheet includes the Environmental Trust's Part B: Application Budget, as well as important information on how to complete this form successfully. </t>
  </si>
  <si>
    <t>Application Budget</t>
  </si>
  <si>
    <t>* The Application Budget is a very important part of your application, and particular attention should be made to ensure that the information provided within it is detailed, appropriate and correct.</t>
  </si>
  <si>
    <t>* If your application is successful the budget will become part of your Funding Agreement with the Trust and you will be required to report against it for the life of your project.</t>
  </si>
  <si>
    <t>* The Application Budget has three parts: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</si>
  <si>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</si>
  <si>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PART B: APPLICATION BUDGET</t>
  </si>
  <si>
    <r>
      <t xml:space="preserve">* If you are registered for GST the dollar amounts should NOT include GST. GST will be paid in addition to your grant. If you are not registered for GST and are administering your own grant, the amount requested from the Trust should include any GST which may be payable. For full details on GST, please refer to the program guidelines. *Insert actual dollar amounts only. *Round off totals to the nearest dollar. Cash and In-kind contributions for </t>
    </r>
    <r>
      <rPr>
        <b/>
        <sz val="10"/>
        <rFont val="Arial"/>
        <family val="2"/>
      </rPr>
      <t xml:space="preserve">eligible grant items should be included here. </t>
    </r>
    <r>
      <rPr>
        <sz val="10"/>
        <rFont val="Arial"/>
        <family val="2"/>
      </rPr>
      <t xml:space="preserve">For cash and in-kind contributions for </t>
    </r>
    <r>
      <rPr>
        <sz val="10"/>
        <rFont val="Arial"/>
        <family val="2"/>
      </rPr>
      <t>ineligible grant items, please fill out Part A: Application Form 'Additional contribution' question.</t>
    </r>
  </si>
  <si>
    <t>Total Trust Funds</t>
  </si>
  <si>
    <t>Description &amp; Details</t>
  </si>
  <si>
    <t xml:space="preserve">              * Instructions</t>
  </si>
  <si>
    <t xml:space="preserve">              * Step by Step Guidance</t>
  </si>
  <si>
    <t xml:space="preserve">              * Example</t>
  </si>
  <si>
    <t xml:space="preserve">              * Activity Costing</t>
  </si>
  <si>
    <t xml:space="preserve">              * Funding Request</t>
  </si>
  <si>
    <t xml:space="preserve">               Section 1: Activity Costing</t>
  </si>
  <si>
    <t>SECTION 2 - FUNDING REQUEST</t>
  </si>
  <si>
    <t>SECTION 3 - SUB CATEGORIES</t>
  </si>
  <si>
    <t>DETAIL OTHER FUNDING SOURCES</t>
  </si>
  <si>
    <t>The tab is locked except for the bottom section 'Detail other funding sources'. You will need to provide a breakdown of the all the other funding sources in this table. The totals in this table must align with the 'Other Funding' figures in the 'Activity Costing' tab.(green column).</t>
  </si>
  <si>
    <t>Photos showing the new equipment received</t>
  </si>
  <si>
    <t>Vehcile collecting excess food from food businesses and redistributing to charities (ongoing).</t>
  </si>
  <si>
    <t>Purchase Equipment</t>
  </si>
  <si>
    <t>Purchase of vehicle including copies of tax invoices from supplier</t>
  </si>
  <si>
    <t>Vehicle operational</t>
  </si>
  <si>
    <t>Project activities commence</t>
  </si>
  <si>
    <t>Photos showing branding completed</t>
  </si>
  <si>
    <t>Tax invoices showing refrigeration completed</t>
  </si>
  <si>
    <t>Vehicle outfitted and operational on first run</t>
  </si>
  <si>
    <t>Tax invoices to the Trust for instalment</t>
  </si>
  <si>
    <t>Activity Costing</t>
  </si>
  <si>
    <t>Total on 'Activity Costing' tab:</t>
  </si>
  <si>
    <t>Trust Funds</t>
  </si>
  <si>
    <t>Other Funding Sources</t>
  </si>
  <si>
    <t>Cash</t>
  </si>
  <si>
    <t>In-Kind</t>
  </si>
  <si>
    <t>Total</t>
  </si>
  <si>
    <t>TOTAL - OTHER FUNDING SOURCES</t>
  </si>
  <si>
    <t>Any line items that total more than $5,000 you will be required to provide a breakdown on the relevent category tab. The detail of this breakdown must be at a minimum $5,000.</t>
  </si>
  <si>
    <r>
      <t>NB:</t>
    </r>
    <r>
      <rPr>
        <sz val="9"/>
        <rFont val="Arial"/>
        <family val="2"/>
      </rPr>
      <t xml:space="preserve"> the 'Total' and 'Total on Activity Costing' may not always match as only line items totalling more than $5,000 will require a breakdown here.</t>
    </r>
  </si>
  <si>
    <t>The spreadsheet includes 9 tabs:</t>
  </si>
  <si>
    <t xml:space="preserve">              * Sub Categories (4 tabs)</t>
  </si>
  <si>
    <r>
      <t xml:space="preserve">The Activity Costing Sheet is split between three main milestones. Each milestone represents a stage of your project and should align with the milestones in your grant application. 
You are required to identify under each milestone all the main activities, the expected completion date, which category they belong to (i.e. Consultants, Equipment, Contractors, Other) and the funding split (i.e. the proportion the Trust is contributing and what proportion you are contributing to that activity). Not all activities will incur a cost and in such circumstances you can leave the relevant funding columns blank. Only eligible items should be included. 
</t>
    </r>
    <r>
      <rPr>
        <sz val="10"/>
        <rFont val="Arial"/>
        <family val="2"/>
      </rPr>
      <t>Each milestone has a set maximum amount you can claim with the first one being 50 percent, the second being 40 percent, and the final evaluation report being 10 percent.</t>
    </r>
  </si>
  <si>
    <r>
      <t xml:space="preserve">For each activity identified and costed you </t>
    </r>
    <r>
      <rPr>
        <b/>
        <sz val="10"/>
        <rFont val="Arial"/>
        <family val="2"/>
      </rPr>
      <t>must</t>
    </r>
    <r>
      <rPr>
        <sz val="10"/>
        <rFont val="Arial"/>
        <family val="2"/>
      </rPr>
      <t xml:space="preserve"> select a category. These can either be:
*  Consultants
*  Equipment
*  Contractors
*  Other</t>
    </r>
  </si>
  <si>
    <t>Equipment</t>
  </si>
  <si>
    <r>
      <t xml:space="preserve">You must provide as much detail as possible showing the complete breakdown of your project's tasks and capital items. For captial items that include a labour component, you will need to provide a breakdown of the cost. E.g. purchase of shelving and installation, in this instance you will need to select 'Equipment' as the category for shelving, and then 'Consultant/Contractors' for the labour component. </t>
    </r>
    <r>
      <rPr>
        <b/>
        <sz val="10"/>
        <rFont val="Arial"/>
        <family val="2"/>
      </rPr>
      <t>NB</t>
    </r>
    <r>
      <rPr>
        <sz val="10"/>
        <rFont val="Arial"/>
        <family val="2"/>
      </rPr>
      <t>: invoices will need to provide this split when reporting.</t>
    </r>
  </si>
  <si>
    <t>Equipment relates to any capital purchases that are directly related to your project. All purchases must be chosen on their merits.</t>
  </si>
  <si>
    <r>
      <t>You must provide as much detail as possible showing the complete breakdown of your project's tasks and capital items. For captial items that include a labour component, you will need to provide a breakdown of the cost. E.g. purchase of shelving and installation, in this instance you will need to select 'Equipment' as the category for shelving, and then 'Consultant/Contractors' for the labour component.</t>
    </r>
    <r>
      <rPr>
        <b/>
        <sz val="10"/>
        <rFont val="Arial"/>
        <family val="2"/>
      </rPr>
      <t xml:space="preserve"> NB</t>
    </r>
    <r>
      <rPr>
        <sz val="10"/>
        <rFont val="Arial"/>
        <family val="2"/>
      </rPr>
      <t>: invoices will need to provide this split when reporting.</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</si>
</sst>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 numFmtId="165" formatCode="&quot;$&quot;#,##0"/>
    <numFmt numFmtId="166" formatCode="_-&quot;$&quot;* #,##0_-;\-&quot;$&quot;* #,##0_-;_-&quot;$&quot;* &quot;-&quot;??_-;_-@_-"/>
  </numFmts>
  <fonts count="50">
    <font>
      <sz val="10"/>
      <name val="Arial"/>
      <family val="0"/>
    </font>
    <font>
      <sz val="11"/>
      <color indexed="8"/>
      <name val="Calibri"/>
      <family val="2"/>
    </font>
    <font>
      <b/>
      <sz val="10"/>
      <name val="Arial"/>
      <family val="2"/>
    </font>
    <font>
      <sz val="8"/>
      <name val="Arial"/>
      <family val="2"/>
    </font>
    <font>
      <b/>
      <sz val="12"/>
      <name val="Arial"/>
      <family val="2"/>
    </font>
    <font>
      <b/>
      <sz val="10"/>
      <color indexed="22"/>
      <name val="Arial"/>
      <family val="2"/>
    </font>
    <font>
      <b/>
      <sz val="10"/>
      <color indexed="9"/>
      <name val="Arial"/>
      <family val="2"/>
    </font>
    <font>
      <b/>
      <sz val="10"/>
      <color indexed="16"/>
      <name val="Arial"/>
      <family val="2"/>
    </font>
    <font>
      <sz val="10"/>
      <color indexed="16"/>
      <name val="Arial"/>
      <family val="2"/>
    </font>
    <font>
      <b/>
      <sz val="14"/>
      <name val="Arial"/>
      <family val="2"/>
    </font>
    <font>
      <b/>
      <sz val="18"/>
      <name val="Arial"/>
      <family val="2"/>
    </font>
    <font>
      <b/>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gradientFill degree="90">
        <stop position="0">
          <color theme="0"/>
        </stop>
        <stop position="1">
          <color theme="5" tint="0.5999900102615356"/>
        </stop>
      </gradientFill>
    </fill>
    <fill>
      <gradientFill degree="90">
        <stop position="0">
          <color theme="0"/>
        </stop>
        <stop position="1">
          <color theme="9" tint="0.5999900102615356"/>
        </stop>
      </gradientFill>
    </fill>
    <fill>
      <patternFill patternType="solid">
        <fgColor indexed="16"/>
        <bgColor indexed="64"/>
      </pattern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patternFill patternType="solid">
        <fgColor theme="0" tint="-0.24997000396251678"/>
        <bgColor indexed="64"/>
      </patternFill>
    </fill>
    <fill>
      <patternFill patternType="solid">
        <fgColor indexed="22"/>
        <bgColor indexed="64"/>
      </patternFill>
    </fill>
    <fill>
      <patternFill patternType="solid">
        <fgColor rgb="FFFFFF99"/>
        <bgColor indexed="64"/>
      </pattern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patternFill patternType="solid">
        <fgColor indexed="47"/>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right style="thin"/>
      <top/>
      <bottom/>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top/>
      <bottom style="thin"/>
    </border>
    <border>
      <left style="thin"/>
      <right/>
      <top style="thin"/>
      <bottom/>
    </border>
    <border>
      <left/>
      <right/>
      <top style="thin"/>
      <bottom/>
    </border>
    <border>
      <left style="thin"/>
      <right/>
      <top style="thin"/>
      <bottom style="thin"/>
    </border>
    <border>
      <left style="medium"/>
      <right style="thin"/>
      <top style="medium"/>
      <bottom/>
    </border>
    <border>
      <left style="thin"/>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medium"/>
      <bottom/>
    </border>
    <border>
      <left style="medium"/>
      <right style="medium"/>
      <top/>
      <bottom style="thin"/>
    </border>
    <border>
      <left style="medium"/>
      <right style="medium"/>
      <top style="thin"/>
      <bottom style="thin"/>
    </border>
    <border>
      <left style="medium"/>
      <right style="medium"/>
      <top/>
      <bottom/>
    </border>
    <border>
      <left style="thin"/>
      <right/>
      <top style="medium"/>
      <bottom style="thin"/>
    </border>
    <border>
      <left style="thin"/>
      <right style="thin"/>
      <top style="medium"/>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right style="thin"/>
      <top style="thin"/>
      <botto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right style="medium"/>
      <top style="thin"/>
      <bottom/>
    </border>
    <border>
      <left style="medium"/>
      <right>
        <color indexed="63"/>
      </right>
      <top>
        <color indexed="63"/>
      </top>
      <bottom style="medium"/>
    </border>
    <border>
      <left style="medium"/>
      <right/>
      <top style="medium"/>
      <bottom/>
    </border>
    <border>
      <left/>
      <right/>
      <top style="medium"/>
      <bottom/>
    </border>
    <border>
      <left style="medium"/>
      <right style="thin"/>
      <top style="thin"/>
      <bottom style="medium"/>
    </border>
    <border>
      <left style="medium"/>
      <right/>
      <top style="thin"/>
      <bottom/>
    </border>
    <border>
      <left style="medium"/>
      <right>
        <color indexed="63"/>
      </right>
      <top>
        <color indexed="63"/>
      </top>
      <bottom>
        <color indexed="63"/>
      </bottom>
    </border>
    <border>
      <left/>
      <right style="medium"/>
      <top style="medium"/>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36"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66">
    <xf numFmtId="0" fontId="0" fillId="0" borderId="0" xfId="0" applyAlignment="1">
      <alignment/>
    </xf>
    <xf numFmtId="0" fontId="0" fillId="0" borderId="0" xfId="0" applyBorder="1" applyAlignment="1">
      <alignment/>
    </xf>
    <xf numFmtId="0" fontId="0" fillId="0" borderId="0" xfId="0" applyFill="1" applyBorder="1" applyAlignment="1">
      <alignment/>
    </xf>
    <xf numFmtId="44" fontId="0" fillId="0" borderId="0" xfId="46" applyFont="1" applyFill="1" applyBorder="1" applyAlignment="1">
      <alignment/>
    </xf>
    <xf numFmtId="0" fontId="0" fillId="0" borderId="0" xfId="0" applyFill="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44" fontId="2" fillId="34" borderId="10" xfId="46" applyFont="1" applyFill="1" applyBorder="1" applyAlignment="1">
      <alignment vertical="center" wrapText="1"/>
    </xf>
    <xf numFmtId="0" fontId="0" fillId="0" borderId="10" xfId="0" applyFont="1" applyBorder="1" applyAlignment="1">
      <alignment vertical="center" wrapText="1"/>
    </xf>
    <xf numFmtId="0" fontId="0" fillId="0" borderId="0" xfId="0" applyAlignment="1">
      <alignment vertical="center"/>
    </xf>
    <xf numFmtId="0" fontId="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pplyProtection="1">
      <alignment horizontal="center" vertical="center" wrapText="1"/>
      <protection/>
    </xf>
    <xf numFmtId="44" fontId="2" fillId="33" borderId="0" xfId="0" applyNumberFormat="1" applyFont="1" applyFill="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4" fillId="5" borderId="12" xfId="0" applyFont="1" applyFill="1" applyBorder="1" applyAlignment="1">
      <alignment vertical="center"/>
    </xf>
    <xf numFmtId="0" fontId="0" fillId="0" borderId="14" xfId="0" applyFont="1" applyBorder="1" applyAlignment="1">
      <alignment horizontal="justify" vertical="center" wrapText="1"/>
    </xf>
    <xf numFmtId="0" fontId="4" fillId="5" borderId="13" xfId="0" applyFont="1" applyFill="1" applyBorder="1" applyAlignment="1">
      <alignment vertical="center"/>
    </xf>
    <xf numFmtId="0" fontId="3" fillId="0" borderId="14" xfId="0" applyFont="1" applyBorder="1" applyAlignment="1">
      <alignment horizontal="justify" vertical="center" wrapText="1"/>
    </xf>
    <xf numFmtId="0" fontId="10" fillId="0" borderId="10" xfId="0" applyFont="1" applyBorder="1" applyAlignment="1">
      <alignment horizontal="center" vertical="center"/>
    </xf>
    <xf numFmtId="0" fontId="2" fillId="35" borderId="1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justify" vertical="center" wrapText="1"/>
    </xf>
    <xf numFmtId="0" fontId="2" fillId="36" borderId="12" xfId="0" applyFont="1" applyFill="1" applyBorder="1" applyAlignment="1" applyProtection="1">
      <alignment vertical="center" wrapText="1"/>
      <protection/>
    </xf>
    <xf numFmtId="0" fontId="0" fillId="0" borderId="13" xfId="0" applyFont="1" applyBorder="1" applyAlignment="1">
      <alignment vertical="center" wrapText="1"/>
    </xf>
    <xf numFmtId="0" fontId="49" fillId="0" borderId="0" xfId="0" applyFont="1" applyFill="1" applyBorder="1" applyAlignment="1">
      <alignment vertical="center"/>
    </xf>
    <xf numFmtId="0" fontId="2" fillId="0" borderId="13" xfId="0" applyFont="1" applyFill="1" applyBorder="1" applyAlignment="1">
      <alignment horizontal="left" vertical="center" wrapText="1"/>
    </xf>
    <xf numFmtId="0" fontId="0" fillId="0" borderId="13" xfId="0" applyFont="1" applyBorder="1" applyAlignment="1">
      <alignment horizontal="justify" vertical="center" wrapText="1"/>
    </xf>
    <xf numFmtId="0" fontId="0" fillId="0" borderId="12" xfId="0" applyFont="1" applyBorder="1" applyAlignment="1">
      <alignment horizontal="justify" vertical="center" wrapText="1"/>
    </xf>
    <xf numFmtId="0" fontId="6" fillId="37" borderId="10" xfId="0" applyFont="1" applyFill="1" applyBorder="1" applyAlignment="1">
      <alignment horizontal="center" vertical="center" wrapText="1"/>
    </xf>
    <xf numFmtId="0" fontId="0" fillId="0" borderId="10" xfId="0" applyFont="1" applyFill="1" applyBorder="1" applyAlignment="1" applyProtection="1">
      <alignment vertical="top" wrapText="1"/>
      <protection/>
    </xf>
    <xf numFmtId="0" fontId="0" fillId="0" borderId="14" xfId="0" applyFont="1" applyBorder="1" applyAlignment="1">
      <alignment vertical="center" wrapText="1"/>
    </xf>
    <xf numFmtId="0" fontId="2" fillId="38" borderId="12" xfId="0" applyFont="1" applyFill="1" applyBorder="1" applyAlignment="1" applyProtection="1">
      <alignment horizontal="left" vertical="center" wrapText="1"/>
      <protection/>
    </xf>
    <xf numFmtId="0" fontId="0" fillId="0" borderId="13" xfId="0" applyFont="1" applyFill="1" applyBorder="1" applyAlignment="1">
      <alignment horizontal="justify" vertical="center" wrapText="1"/>
    </xf>
    <xf numFmtId="0" fontId="2" fillId="39" borderId="12" xfId="0" applyFont="1" applyFill="1" applyBorder="1" applyAlignment="1" applyProtection="1">
      <alignment vertical="center"/>
      <protection/>
    </xf>
    <xf numFmtId="0" fontId="0" fillId="0" borderId="15"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0" xfId="0" applyFont="1" applyFill="1" applyBorder="1" applyAlignment="1" applyProtection="1">
      <alignment vertical="top" wrapText="1"/>
      <protection/>
    </xf>
    <xf numFmtId="0" fontId="0" fillId="40" borderId="16" xfId="0" applyFont="1" applyFill="1" applyBorder="1" applyAlignment="1">
      <alignment vertical="center" wrapText="1"/>
    </xf>
    <xf numFmtId="0" fontId="5" fillId="41" borderId="16" xfId="0" applyFont="1" applyFill="1" applyBorder="1" applyAlignment="1">
      <alignment vertical="center" wrapText="1"/>
    </xf>
    <xf numFmtId="0" fontId="0" fillId="40" borderId="17" xfId="0" applyFont="1" applyFill="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5" xfId="0" applyFont="1" applyBorder="1" applyAlignment="1">
      <alignment vertical="center" wrapText="1"/>
    </xf>
    <xf numFmtId="0" fontId="2" fillId="33" borderId="20" xfId="0" applyFont="1" applyFill="1" applyBorder="1" applyAlignment="1">
      <alignment horizontal="center" vertical="center" wrapText="1"/>
    </xf>
    <xf numFmtId="0" fontId="0" fillId="0" borderId="21" xfId="0" applyFont="1" applyBorder="1" applyAlignment="1">
      <alignment vertical="center" wrapText="1"/>
    </xf>
    <xf numFmtId="0" fontId="2" fillId="0" borderId="10" xfId="0" applyFont="1" applyBorder="1" applyAlignment="1">
      <alignment horizontal="center" vertical="center" wrapText="1"/>
    </xf>
    <xf numFmtId="0" fontId="8" fillId="0" borderId="22" xfId="0" applyFont="1" applyFill="1" applyBorder="1" applyAlignment="1">
      <alignment horizontal="right" vertical="center" wrapText="1"/>
    </xf>
    <xf numFmtId="0" fontId="8" fillId="0" borderId="23" xfId="0" applyFont="1" applyFill="1" applyBorder="1" applyAlignment="1">
      <alignment horizontal="right" vertical="center" wrapText="1"/>
    </xf>
    <xf numFmtId="44" fontId="2" fillId="12" borderId="17" xfId="46" applyFont="1" applyFill="1" applyBorder="1" applyAlignment="1">
      <alignment horizontal="right" vertical="center" wrapText="1"/>
    </xf>
    <xf numFmtId="41" fontId="0" fillId="42" borderId="24" xfId="46" applyNumberFormat="1" applyFont="1" applyFill="1" applyBorder="1" applyAlignment="1">
      <alignment vertical="center" wrapText="1"/>
    </xf>
    <xf numFmtId="44" fontId="2" fillId="42" borderId="10" xfId="46" applyFont="1" applyFill="1" applyBorder="1" applyAlignment="1">
      <alignment vertical="center" wrapText="1"/>
    </xf>
    <xf numFmtId="44" fontId="2" fillId="12" borderId="10" xfId="46" applyFont="1" applyFill="1" applyBorder="1" applyAlignment="1">
      <alignment horizontal="right" vertical="center" wrapText="1"/>
    </xf>
    <xf numFmtId="0" fontId="2" fillId="12" borderId="11" xfId="0" applyFont="1" applyFill="1" applyBorder="1" applyAlignment="1">
      <alignment horizontal="center" vertical="center" wrapText="1"/>
    </xf>
    <xf numFmtId="0" fontId="2" fillId="42" borderId="11" xfId="0" applyFont="1" applyFill="1" applyBorder="1" applyAlignment="1">
      <alignment horizontal="center" vertical="center" wrapText="1"/>
    </xf>
    <xf numFmtId="0" fontId="2" fillId="16" borderId="10" xfId="0" applyFont="1" applyFill="1" applyBorder="1" applyAlignment="1">
      <alignment horizontal="center" vertical="center" wrapText="1"/>
    </xf>
    <xf numFmtId="44" fontId="2" fillId="16" borderId="17" xfId="46" applyFont="1" applyFill="1" applyBorder="1" applyAlignment="1">
      <alignment horizontal="right" vertical="center" wrapTex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0" fillId="0" borderId="27" xfId="0" applyBorder="1" applyAlignment="1">
      <alignment/>
    </xf>
    <xf numFmtId="0" fontId="2" fillId="0" borderId="28" xfId="0" applyFont="1" applyFill="1" applyBorder="1" applyAlignment="1">
      <alignment horizontal="center" vertical="center" wrapText="1"/>
    </xf>
    <xf numFmtId="0" fontId="2" fillId="0" borderId="29" xfId="0" applyFont="1" applyBorder="1" applyAlignment="1">
      <alignment horizontal="center" vertical="center"/>
    </xf>
    <xf numFmtId="0" fontId="0" fillId="0" borderId="30" xfId="0" applyBorder="1" applyAlignment="1">
      <alignment/>
    </xf>
    <xf numFmtId="0" fontId="2" fillId="0" borderId="31" xfId="0" applyFont="1" applyFill="1" applyBorder="1" applyAlignment="1">
      <alignment wrapText="1"/>
    </xf>
    <xf numFmtId="0" fontId="2" fillId="12" borderId="32" xfId="0" applyFont="1" applyFill="1" applyBorder="1" applyAlignment="1">
      <alignment vertical="center" wrapText="1"/>
    </xf>
    <xf numFmtId="0" fontId="2" fillId="16" borderId="32" xfId="0" applyFont="1" applyFill="1" applyBorder="1" applyAlignment="1">
      <alignment vertical="center" wrapText="1"/>
    </xf>
    <xf numFmtId="0" fontId="2" fillId="42" borderId="32" xfId="0" applyFont="1" applyFill="1" applyBorder="1" applyAlignment="1">
      <alignment vertical="center" wrapText="1"/>
    </xf>
    <xf numFmtId="0" fontId="2" fillId="0" borderId="11" xfId="0" applyFont="1" applyBorder="1" applyAlignment="1">
      <alignment vertical="center"/>
    </xf>
    <xf numFmtId="0" fontId="2" fillId="0" borderId="29" xfId="0" applyFont="1" applyBorder="1" applyAlignment="1">
      <alignment horizontal="center" vertical="center" wrapText="1"/>
    </xf>
    <xf numFmtId="0" fontId="2" fillId="12" borderId="28"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29" xfId="0" applyFont="1" applyFill="1" applyBorder="1" applyAlignment="1">
      <alignment horizontal="center" vertical="center"/>
    </xf>
    <xf numFmtId="0" fontId="4" fillId="19" borderId="30" xfId="0" applyFont="1" applyFill="1" applyBorder="1" applyAlignment="1">
      <alignment horizontal="center" vertical="center" wrapText="1"/>
    </xf>
    <xf numFmtId="0" fontId="0" fillId="0" borderId="33" xfId="0" applyFill="1" applyBorder="1" applyAlignment="1">
      <alignment vertical="center"/>
    </xf>
    <xf numFmtId="0" fontId="2" fillId="0" borderId="32" xfId="0" applyFont="1" applyFill="1" applyBorder="1" applyAlignment="1">
      <alignment vertical="center"/>
    </xf>
    <xf numFmtId="44" fontId="2" fillId="12" borderId="10" xfId="46" applyFont="1" applyFill="1" applyBorder="1" applyAlignment="1">
      <alignment horizontal="center" vertical="center" wrapText="1"/>
    </xf>
    <xf numFmtId="44" fontId="0" fillId="12" borderId="10" xfId="0" applyNumberFormat="1" applyFill="1" applyBorder="1" applyAlignment="1">
      <alignment/>
    </xf>
    <xf numFmtId="44" fontId="2" fillId="16" borderId="10" xfId="46" applyFont="1" applyFill="1" applyBorder="1" applyAlignment="1">
      <alignment horizontal="center" vertical="center" wrapText="1"/>
    </xf>
    <xf numFmtId="44" fontId="0" fillId="16" borderId="10" xfId="0" applyNumberFormat="1" applyFill="1" applyBorder="1" applyAlignment="1">
      <alignment/>
    </xf>
    <xf numFmtId="44" fontId="2" fillId="42" borderId="10" xfId="46" applyFont="1" applyFill="1" applyBorder="1" applyAlignment="1">
      <alignment horizontal="center" vertical="center" wrapText="1"/>
    </xf>
    <xf numFmtId="44" fontId="0" fillId="42" borderId="10" xfId="46" applyFont="1" applyFill="1" applyBorder="1" applyAlignment="1">
      <alignment vertical="center"/>
    </xf>
    <xf numFmtId="44" fontId="0" fillId="42" borderId="10" xfId="0" applyNumberFormat="1" applyFill="1" applyBorder="1" applyAlignment="1">
      <alignment/>
    </xf>
    <xf numFmtId="44" fontId="2" fillId="13" borderId="10" xfId="46" applyFont="1" applyFill="1" applyBorder="1" applyAlignment="1">
      <alignment horizontal="center" vertical="center" wrapText="1"/>
    </xf>
    <xf numFmtId="166" fontId="0" fillId="12" borderId="10" xfId="46" applyNumberFormat="1" applyFont="1" applyFill="1" applyBorder="1" applyAlignment="1" applyProtection="1">
      <alignment vertical="center"/>
      <protection locked="0"/>
    </xf>
    <xf numFmtId="166" fontId="0" fillId="16" borderId="10" xfId="46" applyNumberFormat="1" applyFont="1" applyFill="1" applyBorder="1" applyAlignment="1" applyProtection="1">
      <alignment vertical="center"/>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166" fontId="0" fillId="12" borderId="10" xfId="46" applyNumberFormat="1" applyFont="1" applyFill="1" applyBorder="1" applyAlignment="1" applyProtection="1">
      <alignment vertical="center"/>
      <protection locked="0"/>
    </xf>
    <xf numFmtId="0" fontId="2" fillId="43" borderId="12" xfId="0" applyFont="1" applyFill="1" applyBorder="1" applyAlignment="1" applyProtection="1">
      <alignment horizontal="center" vertical="center"/>
      <protection/>
    </xf>
    <xf numFmtId="0" fontId="0" fillId="0" borderId="12" xfId="0" applyFont="1" applyBorder="1" applyAlignment="1">
      <alignment vertical="center" wrapText="1"/>
    </xf>
    <xf numFmtId="0" fontId="0" fillId="0" borderId="10" xfId="0" applyFont="1" applyBorder="1" applyAlignment="1" applyProtection="1">
      <alignment vertical="center" wrapText="1"/>
      <protection locked="0"/>
    </xf>
    <xf numFmtId="164"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41" fontId="0" fillId="12" borderId="10" xfId="46" applyNumberFormat="1" applyFont="1" applyFill="1" applyBorder="1" applyAlignment="1" applyProtection="1">
      <alignment vertical="center" wrapText="1"/>
      <protection locked="0"/>
    </xf>
    <xf numFmtId="164" fontId="0" fillId="0" borderId="10" xfId="0" applyNumberFormat="1" applyFont="1" applyBorder="1" applyAlignment="1" applyProtection="1">
      <alignment horizontal="center" vertical="center" wrapText="1"/>
      <protection locked="0"/>
    </xf>
    <xf numFmtId="37" fontId="0" fillId="12" borderId="10" xfId="46" applyNumberFormat="1" applyFont="1" applyFill="1" applyBorder="1" applyAlignment="1" applyProtection="1">
      <alignment vertical="center" wrapText="1"/>
      <protection locked="0"/>
    </xf>
    <xf numFmtId="37" fontId="0" fillId="16" borderId="10" xfId="46" applyNumberFormat="1" applyFont="1" applyFill="1" applyBorder="1" applyAlignment="1" applyProtection="1">
      <alignment vertical="center" wrapText="1"/>
      <protection locked="0"/>
    </xf>
    <xf numFmtId="0" fontId="2" fillId="44" borderId="12" xfId="0"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6" fillId="37" borderId="10" xfId="0" applyFont="1" applyFill="1" applyBorder="1" applyAlignment="1" applyProtection="1">
      <alignment horizontal="center" vertical="center" wrapText="1"/>
      <protection/>
    </xf>
    <xf numFmtId="0" fontId="2" fillId="45" borderId="10" xfId="0" applyFont="1" applyFill="1" applyBorder="1" applyAlignment="1" applyProtection="1">
      <alignment vertical="center" wrapText="1"/>
      <protection/>
    </xf>
    <xf numFmtId="0" fontId="0" fillId="45" borderId="10" xfId="0" applyFont="1" applyFill="1" applyBorder="1" applyAlignment="1" applyProtection="1">
      <alignment vertical="center" wrapText="1"/>
      <protection/>
    </xf>
    <xf numFmtId="44" fontId="0" fillId="45" borderId="10" xfId="46" applyFont="1" applyFill="1" applyBorder="1" applyAlignment="1" applyProtection="1">
      <alignment vertical="center" wrapText="1"/>
      <protection/>
    </xf>
    <xf numFmtId="0" fontId="0" fillId="0" borderId="0" xfId="0" applyFont="1" applyAlignment="1" applyProtection="1">
      <alignment vertical="center" wrapText="1"/>
      <protection/>
    </xf>
    <xf numFmtId="164"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Fill="1" applyBorder="1" applyAlignment="1" applyProtection="1">
      <alignment vertical="center" wrapText="1"/>
      <protection/>
    </xf>
    <xf numFmtId="165" fontId="0" fillId="12" borderId="10" xfId="46" applyNumberFormat="1" applyFont="1" applyFill="1" applyBorder="1" applyAlignment="1" applyProtection="1">
      <alignment vertical="center" wrapText="1"/>
      <protection/>
    </xf>
    <xf numFmtId="165" fontId="0" fillId="16" borderId="10" xfId="46" applyNumberFormat="1" applyFont="1" applyFill="1" applyBorder="1" applyAlignment="1" applyProtection="1">
      <alignment vertical="center" wrapText="1"/>
      <protection/>
    </xf>
    <xf numFmtId="165" fontId="0" fillId="42" borderId="24" xfId="46" applyNumberFormat="1" applyFont="1" applyFill="1" applyBorder="1" applyAlignment="1">
      <alignment vertical="center" wrapText="1"/>
    </xf>
    <xf numFmtId="165" fontId="2" fillId="42" borderId="10" xfId="46" applyNumberFormat="1" applyFont="1" applyFill="1" applyBorder="1" applyAlignment="1">
      <alignment vertical="center" wrapText="1"/>
    </xf>
    <xf numFmtId="0" fontId="0" fillId="41" borderId="16"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44" fontId="2"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Alignment="1">
      <alignment vertical="center" wrapText="1"/>
    </xf>
    <xf numFmtId="44" fontId="2" fillId="16" borderId="23" xfId="46" applyFont="1" applyFill="1" applyBorder="1" applyAlignment="1">
      <alignment horizontal="right" vertical="center" wrapText="1"/>
    </xf>
    <xf numFmtId="44" fontId="0" fillId="34" borderId="23" xfId="46" applyFont="1" applyFill="1" applyBorder="1" applyAlignment="1">
      <alignment vertical="center" wrapText="1"/>
    </xf>
    <xf numFmtId="0" fontId="0" fillId="45" borderId="10" xfId="0" applyFont="1" applyFill="1" applyBorder="1" applyAlignment="1">
      <alignment horizontal="center" vertical="center" wrapText="1"/>
    </xf>
    <xf numFmtId="0" fontId="6" fillId="37" borderId="34" xfId="0" applyFont="1" applyFill="1" applyBorder="1" applyAlignment="1">
      <alignment horizontal="center" vertical="center" wrapText="1"/>
    </xf>
    <xf numFmtId="0" fontId="2" fillId="16" borderId="32" xfId="0" applyFont="1" applyFill="1" applyBorder="1" applyAlignment="1">
      <alignment horizontal="center" vertical="center" wrapText="1"/>
    </xf>
    <xf numFmtId="44" fontId="0" fillId="40" borderId="20" xfId="46" applyFont="1" applyFill="1" applyBorder="1" applyAlignment="1">
      <alignment/>
    </xf>
    <xf numFmtId="44" fontId="0" fillId="40" borderId="0" xfId="46" applyFont="1" applyFill="1" applyBorder="1" applyAlignment="1">
      <alignment/>
    </xf>
    <xf numFmtId="0" fontId="0" fillId="45" borderId="10" xfId="0" applyFont="1" applyFill="1" applyBorder="1" applyAlignment="1" applyProtection="1">
      <alignment horizontal="center" vertical="center" wrapText="1"/>
      <protection/>
    </xf>
    <xf numFmtId="0" fontId="11" fillId="0" borderId="23" xfId="0" applyFont="1" applyBorder="1" applyAlignment="1">
      <alignment vertical="center" wrapText="1"/>
    </xf>
    <xf numFmtId="0" fontId="11" fillId="0" borderId="0" xfId="0" applyFont="1" applyBorder="1" applyAlignment="1">
      <alignment vertical="center" wrapText="1"/>
    </xf>
    <xf numFmtId="44" fontId="2" fillId="12" borderId="10" xfId="0" applyNumberFormat="1" applyFont="1" applyFill="1" applyBorder="1" applyAlignment="1">
      <alignment/>
    </xf>
    <xf numFmtId="44" fontId="2" fillId="16" borderId="10" xfId="0" applyNumberFormat="1" applyFont="1" applyFill="1" applyBorder="1" applyAlignment="1">
      <alignment/>
    </xf>
    <xf numFmtId="44" fontId="2" fillId="42" borderId="10" xfId="0" applyNumberFormat="1" applyFont="1" applyFill="1" applyBorder="1" applyAlignment="1">
      <alignment/>
    </xf>
    <xf numFmtId="0" fontId="2" fillId="13" borderId="10" xfId="0" applyFont="1" applyFill="1" applyBorder="1" applyAlignment="1">
      <alignment horizontal="right"/>
    </xf>
    <xf numFmtId="44" fontId="2" fillId="16" borderId="35" xfId="46" applyFont="1" applyFill="1" applyBorder="1" applyAlignment="1">
      <alignment horizontal="center" vertical="center"/>
    </xf>
    <xf numFmtId="0" fontId="0" fillId="12" borderId="10" xfId="0" applyFont="1" applyFill="1" applyBorder="1" applyAlignment="1">
      <alignment vertical="center" wrapText="1"/>
    </xf>
    <xf numFmtId="0" fontId="0" fillId="42" borderId="24" xfId="0" applyFont="1" applyFill="1" applyBorder="1" applyAlignment="1">
      <alignment vertical="center" wrapText="1"/>
    </xf>
    <xf numFmtId="41" fontId="0" fillId="16" borderId="10" xfId="46" applyNumberFormat="1"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Border="1" applyAlignment="1">
      <alignment vertical="center" wrapText="1"/>
    </xf>
    <xf numFmtId="37" fontId="0" fillId="16" borderId="10" xfId="46" applyNumberFormat="1" applyFont="1" applyFill="1" applyBorder="1" applyAlignment="1" applyProtection="1">
      <alignment vertical="center"/>
      <protection locked="0"/>
    </xf>
    <xf numFmtId="37" fontId="0" fillId="16" borderId="36" xfId="46" applyNumberFormat="1" applyFont="1" applyFill="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37" xfId="0" applyBorder="1" applyAlignment="1" applyProtection="1">
      <alignment horizontal="center" vertical="center"/>
      <protection locked="0"/>
    </xf>
    <xf numFmtId="44" fontId="0" fillId="40" borderId="38" xfId="0" applyNumberFormat="1" applyFont="1" applyFill="1" applyBorder="1" applyAlignment="1">
      <alignment/>
    </xf>
    <xf numFmtId="0" fontId="0" fillId="40" borderId="38" xfId="0" applyFill="1" applyBorder="1" applyAlignment="1">
      <alignment/>
    </xf>
    <xf numFmtId="44" fontId="0" fillId="40" borderId="39" xfId="46" applyFont="1" applyFill="1" applyBorder="1" applyAlignment="1">
      <alignment/>
    </xf>
    <xf numFmtId="0" fontId="0" fillId="40" borderId="40" xfId="0" applyFill="1" applyBorder="1" applyAlignment="1">
      <alignment/>
    </xf>
    <xf numFmtId="44" fontId="0" fillId="12" borderId="10" xfId="46" applyFont="1" applyFill="1" applyBorder="1" applyAlignment="1">
      <alignment vertical="center"/>
    </xf>
    <xf numFmtId="44" fontId="0" fillId="16" borderId="10" xfId="46" applyFont="1" applyFill="1" applyBorder="1" applyAlignment="1">
      <alignment vertical="center"/>
    </xf>
    <xf numFmtId="44" fontId="0" fillId="34" borderId="36" xfId="0" applyNumberFormat="1" applyFont="1" applyFill="1" applyBorder="1" applyAlignment="1">
      <alignment vertical="center"/>
    </xf>
    <xf numFmtId="44" fontId="2" fillId="12" borderId="41" xfId="46" applyFont="1" applyFill="1" applyBorder="1" applyAlignment="1">
      <alignment horizontal="center" vertical="center"/>
    </xf>
    <xf numFmtId="44" fontId="2" fillId="12" borderId="35" xfId="46" applyFont="1" applyFill="1" applyBorder="1" applyAlignment="1">
      <alignment horizontal="center" vertical="center"/>
    </xf>
    <xf numFmtId="44" fontId="2" fillId="12" borderId="42" xfId="46" applyFont="1" applyFill="1" applyBorder="1" applyAlignment="1">
      <alignment horizontal="center" vertical="center"/>
    </xf>
    <xf numFmtId="44" fontId="2" fillId="12" borderId="11" xfId="46" applyFont="1" applyFill="1" applyBorder="1" applyAlignment="1">
      <alignment horizontal="center" vertical="center"/>
    </xf>
    <xf numFmtId="44" fontId="2" fillId="16" borderId="11" xfId="46" applyFont="1" applyFill="1" applyBorder="1" applyAlignment="1">
      <alignment horizontal="center" vertical="center"/>
    </xf>
    <xf numFmtId="44" fontId="2" fillId="42" borderId="11" xfId="46" applyFont="1" applyFill="1" applyBorder="1" applyAlignment="1">
      <alignment horizontal="center" vertical="center"/>
    </xf>
    <xf numFmtId="44" fontId="0" fillId="12" borderId="28" xfId="46" applyFont="1" applyFill="1" applyBorder="1" applyAlignment="1">
      <alignment horizontal="center" vertical="center"/>
    </xf>
    <xf numFmtId="44" fontId="0" fillId="12" borderId="10" xfId="46" applyFont="1" applyFill="1" applyBorder="1" applyAlignment="1">
      <alignment horizontal="center" vertical="center"/>
    </xf>
    <xf numFmtId="44" fontId="0" fillId="12" borderId="29" xfId="46" applyFont="1" applyFill="1" applyBorder="1" applyAlignment="1">
      <alignment horizontal="center" vertical="center"/>
    </xf>
    <xf numFmtId="44" fontId="0" fillId="12" borderId="32" xfId="46" applyFont="1" applyFill="1" applyBorder="1" applyAlignment="1">
      <alignment horizontal="center" vertical="center"/>
    </xf>
    <xf numFmtId="44" fontId="0" fillId="16" borderId="32" xfId="46" applyFont="1" applyFill="1" applyBorder="1" applyAlignment="1">
      <alignment horizontal="center" vertical="center"/>
    </xf>
    <xf numFmtId="44" fontId="0" fillId="42" borderId="32" xfId="46" applyFont="1" applyFill="1" applyBorder="1" applyAlignment="1">
      <alignment horizontal="center" vertical="center"/>
    </xf>
    <xf numFmtId="0" fontId="0" fillId="0" borderId="10" xfId="0" applyFont="1" applyFill="1" applyBorder="1" applyAlignment="1" applyProtection="1">
      <alignment vertical="center" wrapText="1"/>
      <protection locked="0"/>
    </xf>
    <xf numFmtId="0" fontId="2" fillId="0" borderId="2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8" fillId="0" borderId="24" xfId="0" applyFont="1" applyFill="1" applyBorder="1" applyAlignment="1" applyProtection="1">
      <alignment horizontal="right" vertical="center" wrapText="1"/>
      <protection/>
    </xf>
    <xf numFmtId="0" fontId="7" fillId="0" borderId="16" xfId="0" applyFont="1" applyFill="1" applyBorder="1" applyAlignment="1" applyProtection="1">
      <alignment horizontal="right" vertical="center" wrapText="1"/>
      <protection/>
    </xf>
    <xf numFmtId="0" fontId="7" fillId="0" borderId="17" xfId="0" applyFont="1" applyFill="1" applyBorder="1" applyAlignment="1" applyProtection="1">
      <alignment horizontal="right" vertical="center" wrapText="1"/>
      <protection/>
    </xf>
    <xf numFmtId="0" fontId="49" fillId="46" borderId="24" xfId="0" applyFont="1" applyFill="1" applyBorder="1" applyAlignment="1" applyProtection="1">
      <alignment horizontal="center" vertical="center" wrapText="1"/>
      <protection/>
    </xf>
    <xf numFmtId="0" fontId="49" fillId="47" borderId="16" xfId="0" applyFont="1" applyFill="1" applyBorder="1" applyAlignment="1" applyProtection="1">
      <alignment horizontal="center" vertical="center" wrapText="1"/>
      <protection/>
    </xf>
    <xf numFmtId="0" fontId="49" fillId="48" borderId="17" xfId="0" applyFont="1" applyFill="1" applyBorder="1" applyAlignment="1" applyProtection="1">
      <alignment horizontal="center" vertical="center" wrapText="1"/>
      <protection/>
    </xf>
    <xf numFmtId="0" fontId="49" fillId="49" borderId="22" xfId="0" applyFont="1" applyFill="1" applyBorder="1" applyAlignment="1" applyProtection="1">
      <alignment horizontal="center" vertical="center"/>
      <protection/>
    </xf>
    <xf numFmtId="0" fontId="49" fillId="50" borderId="23" xfId="0" applyFont="1" applyFill="1" applyBorder="1" applyAlignment="1" applyProtection="1">
      <alignment horizontal="center" vertical="center"/>
      <protection/>
    </xf>
    <xf numFmtId="0" fontId="49" fillId="51" borderId="43" xfId="0" applyFont="1" applyFill="1" applyBorder="1" applyAlignment="1" applyProtection="1">
      <alignment horizontal="center" vertical="center"/>
      <protection/>
    </xf>
    <xf numFmtId="0" fontId="6" fillId="37" borderId="24"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6" fillId="37" borderId="17"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44" fontId="0" fillId="0" borderId="10" xfId="46" applyFont="1" applyFill="1" applyBorder="1" applyAlignment="1">
      <alignment horizontal="center" vertical="center" wrapText="1"/>
    </xf>
    <xf numFmtId="0" fontId="8" fillId="0" borderId="22" xfId="0" applyFont="1" applyFill="1" applyBorder="1" applyAlignment="1">
      <alignment horizontal="right" vertical="center" wrapText="1"/>
    </xf>
    <xf numFmtId="0" fontId="8" fillId="0" borderId="23" xfId="0" applyFont="1" applyFill="1" applyBorder="1" applyAlignment="1">
      <alignment horizontal="right" vertical="center" wrapText="1"/>
    </xf>
    <xf numFmtId="0" fontId="8" fillId="0" borderId="43" xfId="0" applyFont="1" applyFill="1" applyBorder="1" applyAlignment="1">
      <alignment horizontal="right" vertical="center" wrapText="1"/>
    </xf>
    <xf numFmtId="0" fontId="2" fillId="0" borderId="2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7" fillId="0" borderId="21"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8" fillId="0" borderId="24"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7" xfId="0" applyFont="1" applyFill="1" applyBorder="1" applyAlignment="1">
      <alignment horizontal="right" vertical="center" wrapText="1"/>
    </xf>
    <xf numFmtId="0" fontId="2" fillId="41" borderId="24" xfId="0" applyFont="1" applyFill="1" applyBorder="1" applyAlignment="1">
      <alignment horizontal="right" vertical="center" wrapText="1"/>
    </xf>
    <xf numFmtId="0" fontId="2" fillId="41" borderId="16" xfId="0" applyFont="1" applyFill="1" applyBorder="1" applyAlignment="1">
      <alignment horizontal="right" vertical="center" wrapText="1"/>
    </xf>
    <xf numFmtId="0" fontId="6" fillId="37" borderId="10" xfId="0"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6" fillId="37" borderId="46" xfId="0" applyFont="1" applyFill="1" applyBorder="1" applyAlignment="1">
      <alignment horizontal="center" vertical="center" wrapText="1"/>
    </xf>
    <xf numFmtId="0" fontId="6" fillId="37" borderId="45" xfId="0" applyFont="1" applyFill="1" applyBorder="1" applyAlignment="1">
      <alignment horizontal="center" vertical="center" wrapText="1"/>
    </xf>
    <xf numFmtId="0" fontId="6" fillId="37" borderId="47"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45" xfId="0" applyFont="1" applyFill="1" applyBorder="1" applyAlignment="1">
      <alignment horizontal="center" vertical="center" wrapText="1"/>
    </xf>
    <xf numFmtId="0" fontId="2" fillId="16" borderId="48" xfId="0" applyFont="1" applyFill="1" applyBorder="1" applyAlignment="1">
      <alignment horizontal="center" vertical="center" wrapText="1"/>
    </xf>
    <xf numFmtId="44" fontId="2" fillId="40" borderId="22" xfId="46" applyFont="1" applyFill="1" applyBorder="1" applyAlignment="1">
      <alignment horizontal="center" vertical="center" wrapText="1"/>
    </xf>
    <xf numFmtId="44" fontId="2" fillId="40" borderId="23" xfId="46" applyFont="1" applyFill="1" applyBorder="1" applyAlignment="1">
      <alignment horizontal="center" vertical="center" wrapText="1"/>
    </xf>
    <xf numFmtId="44" fontId="2" fillId="40" borderId="49" xfId="46" applyFont="1" applyFill="1" applyBorder="1" applyAlignment="1">
      <alignment horizontal="center" vertical="center" wrapText="1"/>
    </xf>
    <xf numFmtId="0" fontId="0" fillId="0" borderId="28" xfId="0" applyBorder="1" applyAlignment="1" applyProtection="1">
      <alignment horizontal="left"/>
      <protection locked="0"/>
    </xf>
    <xf numFmtId="0" fontId="0" fillId="0" borderId="10" xfId="0" applyBorder="1" applyAlignment="1" applyProtection="1">
      <alignment horizontal="left"/>
      <protection locked="0"/>
    </xf>
    <xf numFmtId="0" fontId="0" fillId="41" borderId="50" xfId="0" applyFont="1" applyFill="1" applyBorder="1" applyAlignment="1">
      <alignment horizontal="right" vertical="center"/>
    </xf>
    <xf numFmtId="0" fontId="0" fillId="41" borderId="38" xfId="0" applyFont="1" applyFill="1" applyBorder="1" applyAlignment="1">
      <alignment horizontal="right" vertical="center"/>
    </xf>
    <xf numFmtId="0" fontId="2" fillId="41" borderId="51" xfId="0" applyFont="1" applyFill="1" applyBorder="1" applyAlignment="1">
      <alignment horizontal="center" vertical="center"/>
    </xf>
    <xf numFmtId="0" fontId="2" fillId="41" borderId="52" xfId="0" applyFont="1" applyFill="1" applyBorder="1" applyAlignment="1">
      <alignment horizontal="center" vertical="center"/>
    </xf>
    <xf numFmtId="0" fontId="2" fillId="40" borderId="44" xfId="0" applyFont="1" applyFill="1" applyBorder="1" applyAlignment="1">
      <alignment horizontal="center" vertical="center"/>
    </xf>
    <xf numFmtId="0" fontId="2" fillId="40" borderId="45" xfId="0" applyFont="1" applyFill="1" applyBorder="1" applyAlignment="1">
      <alignment horizontal="center" vertical="center"/>
    </xf>
    <xf numFmtId="0" fontId="2" fillId="40" borderId="45" xfId="0" applyFont="1" applyFill="1" applyBorder="1" applyAlignment="1">
      <alignment horizontal="left" vertical="center"/>
    </xf>
    <xf numFmtId="0" fontId="0" fillId="0" borderId="53" xfId="0" applyBorder="1" applyAlignment="1" applyProtection="1">
      <alignment horizontal="left"/>
      <protection locked="0"/>
    </xf>
    <xf numFmtId="0" fontId="0" fillId="0" borderId="36" xfId="0" applyBorder="1" applyAlignment="1" applyProtection="1">
      <alignment horizontal="left"/>
      <protection locked="0"/>
    </xf>
    <xf numFmtId="0" fontId="2" fillId="0" borderId="28" xfId="0" applyFont="1" applyBorder="1" applyAlignment="1">
      <alignment horizontal="center" vertical="center" wrapText="1"/>
    </xf>
    <xf numFmtId="0" fontId="4" fillId="0" borderId="0" xfId="0" applyFont="1" applyAlignment="1">
      <alignment horizontal="center"/>
    </xf>
    <xf numFmtId="0" fontId="2" fillId="41" borderId="44" xfId="0" applyFont="1" applyFill="1" applyBorder="1" applyAlignment="1">
      <alignment horizontal="center" vertical="center"/>
    </xf>
    <xf numFmtId="0" fontId="2" fillId="41" borderId="45" xfId="0" applyFont="1" applyFill="1" applyBorder="1" applyAlignment="1">
      <alignment horizontal="center" vertical="center"/>
    </xf>
    <xf numFmtId="0" fontId="0" fillId="0" borderId="24" xfId="0" applyBorder="1" applyAlignment="1" applyProtection="1">
      <alignment horizontal="center"/>
      <protection locked="0"/>
    </xf>
    <xf numFmtId="0" fontId="0" fillId="0" borderId="16" xfId="0" applyBorder="1" applyAlignment="1" applyProtection="1">
      <alignment horizontal="center"/>
      <protection locked="0"/>
    </xf>
    <xf numFmtId="0" fontId="2" fillId="12" borderId="44" xfId="0" applyFont="1" applyFill="1" applyBorder="1" applyAlignment="1">
      <alignment horizontal="center" vertical="center" wrapText="1"/>
    </xf>
    <xf numFmtId="0" fontId="2" fillId="12" borderId="45" xfId="0" applyFont="1" applyFill="1" applyBorder="1" applyAlignment="1">
      <alignment horizontal="center" vertical="center" wrapText="1"/>
    </xf>
    <xf numFmtId="0" fontId="0" fillId="0" borderId="0" xfId="0" applyFont="1" applyBorder="1" applyAlignment="1">
      <alignment horizontal="left" wrapText="1"/>
    </xf>
    <xf numFmtId="0" fontId="0" fillId="0" borderId="0" xfId="0" applyFont="1" applyBorder="1" applyAlignment="1">
      <alignment horizontal="left" wrapText="1"/>
    </xf>
    <xf numFmtId="0" fontId="0" fillId="41" borderId="54" xfId="0" applyFont="1" applyFill="1" applyBorder="1" applyAlignment="1">
      <alignment horizontal="right" vertical="center"/>
    </xf>
    <xf numFmtId="0" fontId="0" fillId="41" borderId="23" xfId="0" applyFont="1" applyFill="1" applyBorder="1" applyAlignment="1">
      <alignment horizontal="right" vertical="center"/>
    </xf>
    <xf numFmtId="0" fontId="0" fillId="41" borderId="55" xfId="0" applyFont="1" applyFill="1" applyBorder="1" applyAlignment="1">
      <alignment horizontal="right" vertical="center"/>
    </xf>
    <xf numFmtId="0" fontId="0" fillId="41" borderId="0" xfId="0" applyFont="1" applyFill="1" applyBorder="1" applyAlignment="1">
      <alignment horizontal="right" vertical="center"/>
    </xf>
    <xf numFmtId="0" fontId="0" fillId="0" borderId="2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4"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 fillId="41" borderId="56" xfId="0" applyFont="1" applyFill="1" applyBorder="1" applyAlignment="1">
      <alignment horizontal="center" vertical="center"/>
    </xf>
    <xf numFmtId="0" fontId="11" fillId="16" borderId="10"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Currency 3"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3" xfId="60"/>
    <cellStyle name="Normal 14" xfId="61"/>
    <cellStyle name="Normal 17" xfId="62"/>
    <cellStyle name="Normal 2" xfId="63"/>
    <cellStyle name="Normal 3" xfId="64"/>
    <cellStyle name="Normal 4" xfId="65"/>
    <cellStyle name="Normal 5" xfId="66"/>
    <cellStyle name="Note" xfId="67"/>
    <cellStyle name="Output" xfId="68"/>
    <cellStyle name="Percent" xfId="69"/>
    <cellStyle name="Percent 2" xfId="70"/>
    <cellStyle name="Percent 3" xfId="71"/>
    <cellStyle name="Percent 4"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5943600</xdr:colOff>
      <xdr:row>44</xdr:row>
      <xdr:rowOff>0</xdr:rowOff>
    </xdr:from>
    <xdr:to>
      <xdr:col>0</xdr:col>
      <xdr:colOff>5943600</xdr:colOff>
      <xdr:row>48</xdr:row>
      <xdr:rowOff>57150</xdr:rowOff>
    </xdr:to>
    <xdr:pic>
      <xdr:nvPicPr>
        <xdr:cNvPr id="1" name="Picture 4" descr="C:\Users\rossera\AppData\Local\Microsoft\Windows\Temporary Internet Files\Content.IE5\1VWEWXCI\MC900432537[1].png"/>
        <xdr:cNvPicPr preferRelativeResize="1">
          <a:picLocks noChangeAspect="1"/>
        </xdr:cNvPicPr>
      </xdr:nvPicPr>
      <xdr:blipFill>
        <a:blip r:embed="rId1"/>
        <a:stretch>
          <a:fillRect/>
        </a:stretch>
      </xdr:blipFill>
      <xdr:spPr>
        <a:xfrm>
          <a:off x="5943600" y="8458200"/>
          <a:ext cx="0" cy="704850"/>
        </a:xfrm>
        <a:prstGeom prst="rect">
          <a:avLst/>
        </a:prstGeom>
        <a:noFill/>
        <a:ln w="9525" cmpd="sng">
          <a:noFill/>
        </a:ln>
      </xdr:spPr>
    </xdr:pic>
    <xdr:clientData/>
  </xdr:twoCellAnchor>
  <xdr:twoCellAnchor editAs="oneCell">
    <xdr:from>
      <xdr:col>0</xdr:col>
      <xdr:colOff>66675</xdr:colOff>
      <xdr:row>0</xdr:row>
      <xdr:rowOff>85725</xdr:rowOff>
    </xdr:from>
    <xdr:to>
      <xdr:col>0</xdr:col>
      <xdr:colOff>1628775</xdr:colOff>
      <xdr:row>0</xdr:row>
      <xdr:rowOff>561975</xdr:rowOff>
    </xdr:to>
    <xdr:pic>
      <xdr:nvPicPr>
        <xdr:cNvPr id="2" name="Picture 8"/>
        <xdr:cNvPicPr preferRelativeResize="1">
          <a:picLocks noChangeAspect="1"/>
        </xdr:cNvPicPr>
      </xdr:nvPicPr>
      <xdr:blipFill>
        <a:blip r:embed="rId2"/>
        <a:stretch>
          <a:fillRect/>
        </a:stretch>
      </xdr:blipFill>
      <xdr:spPr>
        <a:xfrm>
          <a:off x="66675" y="85725"/>
          <a:ext cx="15621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1724025</xdr:colOff>
      <xdr:row>0</xdr:row>
      <xdr:rowOff>590550</xdr:rowOff>
    </xdr:to>
    <xdr:pic>
      <xdr:nvPicPr>
        <xdr:cNvPr id="1" name="Picture 19"/>
        <xdr:cNvPicPr preferRelativeResize="1">
          <a:picLocks noChangeAspect="1"/>
        </xdr:cNvPicPr>
      </xdr:nvPicPr>
      <xdr:blipFill>
        <a:blip r:embed="rId1"/>
        <a:stretch>
          <a:fillRect/>
        </a:stretch>
      </xdr:blipFill>
      <xdr:spPr>
        <a:xfrm>
          <a:off x="95250" y="28575"/>
          <a:ext cx="16287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0</xdr:row>
      <xdr:rowOff>47625</xdr:rowOff>
    </xdr:from>
    <xdr:to>
      <xdr:col>0</xdr:col>
      <xdr:colOff>809625</xdr:colOff>
      <xdr:row>0</xdr:row>
      <xdr:rowOff>476250</xdr:rowOff>
    </xdr:to>
    <xdr:pic>
      <xdr:nvPicPr>
        <xdr:cNvPr id="1" name="Picture 8" descr="MM900185588[1]"/>
        <xdr:cNvPicPr preferRelativeResize="1">
          <a:picLocks noChangeAspect="1"/>
        </xdr:cNvPicPr>
      </xdr:nvPicPr>
      <xdr:blipFill>
        <a:blip r:embed="rId1"/>
        <a:stretch>
          <a:fillRect/>
        </a:stretch>
      </xdr:blipFill>
      <xdr:spPr>
        <a:xfrm>
          <a:off x="809625" y="47625"/>
          <a:ext cx="0" cy="428625"/>
        </a:xfrm>
        <a:prstGeom prst="rect">
          <a:avLst/>
        </a:prstGeom>
        <a:noFill/>
        <a:ln w="9525" cmpd="sng">
          <a:noFill/>
        </a:ln>
      </xdr:spPr>
    </xdr:pic>
    <xdr:clientData/>
  </xdr:twoCellAnchor>
  <xdr:twoCellAnchor editAs="oneCell">
    <xdr:from>
      <xdr:col>1</xdr:col>
      <xdr:colOff>323850</xdr:colOff>
      <xdr:row>1</xdr:row>
      <xdr:rowOff>323850</xdr:rowOff>
    </xdr:from>
    <xdr:to>
      <xdr:col>1</xdr:col>
      <xdr:colOff>323850</xdr:colOff>
      <xdr:row>3</xdr:row>
      <xdr:rowOff>28575</xdr:rowOff>
    </xdr:to>
    <xdr:pic>
      <xdr:nvPicPr>
        <xdr:cNvPr id="2" name="Picture 10" descr="MM900185588[1]"/>
        <xdr:cNvPicPr preferRelativeResize="1">
          <a:picLocks noChangeAspect="1"/>
        </xdr:cNvPicPr>
      </xdr:nvPicPr>
      <xdr:blipFill>
        <a:blip r:embed="rId1"/>
        <a:stretch>
          <a:fillRect/>
        </a:stretch>
      </xdr:blipFill>
      <xdr:spPr>
        <a:xfrm>
          <a:off x="1162050" y="838200"/>
          <a:ext cx="0" cy="476250"/>
        </a:xfrm>
        <a:prstGeom prst="rect">
          <a:avLst/>
        </a:prstGeom>
        <a:noFill/>
        <a:ln w="9525" cmpd="sng">
          <a:noFill/>
        </a:ln>
      </xdr:spPr>
    </xdr:pic>
    <xdr:clientData/>
  </xdr:twoCellAnchor>
  <xdr:twoCellAnchor editAs="oneCell">
    <xdr:from>
      <xdr:col>7</xdr:col>
      <xdr:colOff>609600</xdr:colOff>
      <xdr:row>0</xdr:row>
      <xdr:rowOff>47625</xdr:rowOff>
    </xdr:from>
    <xdr:to>
      <xdr:col>7</xdr:col>
      <xdr:colOff>933450</xdr:colOff>
      <xdr:row>0</xdr:row>
      <xdr:rowOff>466725</xdr:rowOff>
    </xdr:to>
    <xdr:pic>
      <xdr:nvPicPr>
        <xdr:cNvPr id="3" name="Picture 11" descr="MM900185588[1]"/>
        <xdr:cNvPicPr preferRelativeResize="1">
          <a:picLocks noChangeAspect="1"/>
        </xdr:cNvPicPr>
      </xdr:nvPicPr>
      <xdr:blipFill>
        <a:blip r:embed="rId2"/>
        <a:stretch>
          <a:fillRect/>
        </a:stretch>
      </xdr:blipFill>
      <xdr:spPr>
        <a:xfrm>
          <a:off x="9067800" y="47625"/>
          <a:ext cx="323850" cy="419100"/>
        </a:xfrm>
        <a:prstGeom prst="rect">
          <a:avLst/>
        </a:prstGeom>
        <a:noFill/>
        <a:ln w="9525" cmpd="sng">
          <a:noFill/>
        </a:ln>
      </xdr:spPr>
    </xdr:pic>
    <xdr:clientData/>
  </xdr:twoCellAnchor>
  <xdr:twoCellAnchor editAs="oneCell">
    <xdr:from>
      <xdr:col>7</xdr:col>
      <xdr:colOff>295275</xdr:colOff>
      <xdr:row>14</xdr:row>
      <xdr:rowOff>57150</xdr:rowOff>
    </xdr:from>
    <xdr:to>
      <xdr:col>8</xdr:col>
      <xdr:colOff>28575</xdr:colOff>
      <xdr:row>14</xdr:row>
      <xdr:rowOff>457200</xdr:rowOff>
    </xdr:to>
    <xdr:pic>
      <xdr:nvPicPr>
        <xdr:cNvPr id="4" name="Picture 7" descr="C:\Users\rossera\AppData\Local\Microsoft\Windows\Temporary Internet Files\Content.IE5\1VWEWXCI\MC900432537[1].png"/>
        <xdr:cNvPicPr preferRelativeResize="1">
          <a:picLocks noChangeAspect="1"/>
        </xdr:cNvPicPr>
      </xdr:nvPicPr>
      <xdr:blipFill>
        <a:blip r:embed="rId3"/>
        <a:stretch>
          <a:fillRect/>
        </a:stretch>
      </xdr:blipFill>
      <xdr:spPr>
        <a:xfrm>
          <a:off x="8753475" y="4657725"/>
          <a:ext cx="685800" cy="400050"/>
        </a:xfrm>
        <a:prstGeom prst="rect">
          <a:avLst/>
        </a:prstGeom>
        <a:noFill/>
        <a:ln w="9525" cmpd="sng">
          <a:noFill/>
        </a:ln>
      </xdr:spPr>
    </xdr:pic>
    <xdr:clientData/>
  </xdr:twoCellAnchor>
  <xdr:twoCellAnchor editAs="oneCell">
    <xdr:from>
      <xdr:col>1</xdr:col>
      <xdr:colOff>314325</xdr:colOff>
      <xdr:row>1</xdr:row>
      <xdr:rowOff>314325</xdr:rowOff>
    </xdr:from>
    <xdr:to>
      <xdr:col>1</xdr:col>
      <xdr:colOff>314325</xdr:colOff>
      <xdr:row>3</xdr:row>
      <xdr:rowOff>28575</xdr:rowOff>
    </xdr:to>
    <xdr:pic>
      <xdr:nvPicPr>
        <xdr:cNvPr id="5" name="Picture 22" descr="MM900185588[1]"/>
        <xdr:cNvPicPr preferRelativeResize="1">
          <a:picLocks noChangeAspect="1"/>
        </xdr:cNvPicPr>
      </xdr:nvPicPr>
      <xdr:blipFill>
        <a:blip r:embed="rId1"/>
        <a:stretch>
          <a:fillRect/>
        </a:stretch>
      </xdr:blipFill>
      <xdr:spPr>
        <a:xfrm>
          <a:off x="1152525" y="828675"/>
          <a:ext cx="0" cy="485775"/>
        </a:xfrm>
        <a:prstGeom prst="rect">
          <a:avLst/>
        </a:prstGeom>
        <a:noFill/>
        <a:ln w="9525" cmpd="sng">
          <a:noFill/>
        </a:ln>
      </xdr:spPr>
    </xdr:pic>
    <xdr:clientData/>
  </xdr:twoCellAnchor>
  <xdr:twoCellAnchor editAs="oneCell">
    <xdr:from>
      <xdr:col>8</xdr:col>
      <xdr:colOff>38100</xdr:colOff>
      <xdr:row>14</xdr:row>
      <xdr:rowOff>57150</xdr:rowOff>
    </xdr:from>
    <xdr:to>
      <xdr:col>8</xdr:col>
      <xdr:colOff>723900</xdr:colOff>
      <xdr:row>14</xdr:row>
      <xdr:rowOff>457200</xdr:rowOff>
    </xdr:to>
    <xdr:pic>
      <xdr:nvPicPr>
        <xdr:cNvPr id="6" name="Picture 7" descr="C:\Users\rossera\AppData\Local\Microsoft\Windows\Temporary Internet Files\Content.IE5\1VWEWXCI\MC900432537[1].png"/>
        <xdr:cNvPicPr preferRelativeResize="1">
          <a:picLocks noChangeAspect="1"/>
        </xdr:cNvPicPr>
      </xdr:nvPicPr>
      <xdr:blipFill>
        <a:blip r:embed="rId3"/>
        <a:stretch>
          <a:fillRect/>
        </a:stretch>
      </xdr:blipFill>
      <xdr:spPr>
        <a:xfrm>
          <a:off x="9448800" y="4657725"/>
          <a:ext cx="685800" cy="400050"/>
        </a:xfrm>
        <a:prstGeom prst="rect">
          <a:avLst/>
        </a:prstGeom>
        <a:noFill/>
        <a:ln w="9525" cmpd="sng">
          <a:noFill/>
        </a:ln>
      </xdr:spPr>
    </xdr:pic>
    <xdr:clientData/>
  </xdr:twoCellAnchor>
  <xdr:twoCellAnchor editAs="oneCell">
    <xdr:from>
      <xdr:col>1</xdr:col>
      <xdr:colOff>323850</xdr:colOff>
      <xdr:row>1</xdr:row>
      <xdr:rowOff>323850</xdr:rowOff>
    </xdr:from>
    <xdr:to>
      <xdr:col>1</xdr:col>
      <xdr:colOff>323850</xdr:colOff>
      <xdr:row>3</xdr:row>
      <xdr:rowOff>28575</xdr:rowOff>
    </xdr:to>
    <xdr:pic>
      <xdr:nvPicPr>
        <xdr:cNvPr id="7" name="Picture 24" descr="MM900185588[1]"/>
        <xdr:cNvPicPr preferRelativeResize="1">
          <a:picLocks noChangeAspect="1"/>
        </xdr:cNvPicPr>
      </xdr:nvPicPr>
      <xdr:blipFill>
        <a:blip r:embed="rId1"/>
        <a:stretch>
          <a:fillRect/>
        </a:stretch>
      </xdr:blipFill>
      <xdr:spPr>
        <a:xfrm>
          <a:off x="1162050" y="838200"/>
          <a:ext cx="0" cy="476250"/>
        </a:xfrm>
        <a:prstGeom prst="rect">
          <a:avLst/>
        </a:prstGeom>
        <a:noFill/>
        <a:ln w="9525" cmpd="sng">
          <a:noFill/>
        </a:ln>
      </xdr:spPr>
    </xdr:pic>
    <xdr:clientData/>
  </xdr:twoCellAnchor>
  <xdr:twoCellAnchor editAs="oneCell">
    <xdr:from>
      <xdr:col>8</xdr:col>
      <xdr:colOff>9525</xdr:colOff>
      <xdr:row>0</xdr:row>
      <xdr:rowOff>66675</xdr:rowOff>
    </xdr:from>
    <xdr:to>
      <xdr:col>8</xdr:col>
      <xdr:colOff>304800</xdr:colOff>
      <xdr:row>0</xdr:row>
      <xdr:rowOff>485775</xdr:rowOff>
    </xdr:to>
    <xdr:pic>
      <xdr:nvPicPr>
        <xdr:cNvPr id="8" name="Picture 9" descr="MM900185588[1]"/>
        <xdr:cNvPicPr preferRelativeResize="1">
          <a:picLocks noChangeAspect="1"/>
        </xdr:cNvPicPr>
      </xdr:nvPicPr>
      <xdr:blipFill>
        <a:blip r:embed="rId4"/>
        <a:stretch>
          <a:fillRect/>
        </a:stretch>
      </xdr:blipFill>
      <xdr:spPr>
        <a:xfrm>
          <a:off x="9420225" y="66675"/>
          <a:ext cx="2952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4"/>
  <sheetViews>
    <sheetView tabSelected="1" zoomScalePageLayoutView="0" workbookViewId="0" topLeftCell="A1">
      <selection activeCell="A1" sqref="A1"/>
    </sheetView>
  </sheetViews>
  <sheetFormatPr defaultColWidth="9.140625" defaultRowHeight="12.75"/>
  <cols>
    <col min="1" max="1" width="99.7109375" style="0" customWidth="1"/>
  </cols>
  <sheetData>
    <row r="1" ht="51.75" customHeight="1">
      <c r="A1" s="19" t="s">
        <v>63</v>
      </c>
    </row>
    <row r="2" ht="9" customHeight="1">
      <c r="A2" s="20"/>
    </row>
    <row r="3" ht="24.75">
      <c r="A3" s="39" t="s">
        <v>88</v>
      </c>
    </row>
    <row r="4" ht="12">
      <c r="A4" s="38" t="s">
        <v>128</v>
      </c>
    </row>
    <row r="5" ht="12.75">
      <c r="A5" s="23" t="s">
        <v>98</v>
      </c>
    </row>
    <row r="6" ht="12.75">
      <c r="A6" s="23" t="s">
        <v>99</v>
      </c>
    </row>
    <row r="7" ht="12.75">
      <c r="A7" s="23" t="s">
        <v>100</v>
      </c>
    </row>
    <row r="8" ht="12.75">
      <c r="A8" s="23" t="s">
        <v>101</v>
      </c>
    </row>
    <row r="9" ht="12.75">
      <c r="A9" s="23" t="s">
        <v>102</v>
      </c>
    </row>
    <row r="10" ht="12.75">
      <c r="A10" s="37" t="s">
        <v>129</v>
      </c>
    </row>
    <row r="11" ht="12.75">
      <c r="A11" s="37"/>
    </row>
    <row r="12" ht="15">
      <c r="A12" s="24" t="s">
        <v>89</v>
      </c>
    </row>
    <row r="13" ht="24.75">
      <c r="A13" s="38" t="s">
        <v>90</v>
      </c>
    </row>
    <row r="14" ht="24.75">
      <c r="A14" s="38" t="s">
        <v>91</v>
      </c>
    </row>
    <row r="15" ht="12">
      <c r="A15" s="38" t="s">
        <v>92</v>
      </c>
    </row>
    <row r="16" ht="12">
      <c r="A16" s="38" t="s">
        <v>103</v>
      </c>
    </row>
    <row r="17" ht="12">
      <c r="A17" s="22" t="s">
        <v>70</v>
      </c>
    </row>
    <row r="18" ht="12">
      <c r="A18" s="22" t="s">
        <v>71</v>
      </c>
    </row>
    <row r="19" ht="12">
      <c r="A19" s="25"/>
    </row>
    <row r="20" ht="15">
      <c r="A20" s="26" t="s">
        <v>64</v>
      </c>
    </row>
    <row r="21" ht="24.75">
      <c r="A21" s="22" t="s">
        <v>65</v>
      </c>
    </row>
    <row r="22" ht="37.5">
      <c r="A22" s="22" t="s">
        <v>66</v>
      </c>
    </row>
    <row r="23" ht="25.5">
      <c r="A23" s="22" t="s">
        <v>67</v>
      </c>
    </row>
    <row r="24" ht="12">
      <c r="A24" s="22" t="s">
        <v>68</v>
      </c>
    </row>
    <row r="25" ht="12">
      <c r="A25" s="22" t="s">
        <v>69</v>
      </c>
    </row>
    <row r="26" ht="12">
      <c r="A26" s="22"/>
    </row>
    <row r="27" ht="12">
      <c r="A27" s="22"/>
    </row>
    <row r="28" ht="12">
      <c r="A28" s="22"/>
    </row>
    <row r="29" ht="12">
      <c r="A29" s="22"/>
    </row>
    <row r="30" ht="12">
      <c r="A30" s="22"/>
    </row>
    <row r="31" ht="12">
      <c r="A31" s="22"/>
    </row>
    <row r="32" ht="12">
      <c r="A32" s="22"/>
    </row>
    <row r="33" ht="12">
      <c r="A33" s="22"/>
    </row>
    <row r="34" ht="12">
      <c r="A34" s="22"/>
    </row>
    <row r="35" ht="12">
      <c r="A35" s="22"/>
    </row>
    <row r="36" ht="12">
      <c r="A36" s="22"/>
    </row>
    <row r="37" ht="12">
      <c r="A37" s="22"/>
    </row>
    <row r="38" ht="12">
      <c r="A38" s="22"/>
    </row>
    <row r="39" ht="12">
      <c r="A39" s="22"/>
    </row>
    <row r="40" ht="12">
      <c r="A40" s="22"/>
    </row>
    <row r="41" ht="12">
      <c r="A41" s="22"/>
    </row>
    <row r="42" ht="12">
      <c r="A42" s="22"/>
    </row>
    <row r="43" ht="12">
      <c r="A43" s="22"/>
    </row>
    <row r="44" ht="12">
      <c r="A44" s="27"/>
    </row>
  </sheetData>
  <sheetProtection password="CA5B"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51"/>
  <sheetViews>
    <sheetView zoomScalePageLayoutView="0" workbookViewId="0" topLeftCell="A1">
      <selection activeCell="A1" sqref="A1"/>
    </sheetView>
  </sheetViews>
  <sheetFormatPr defaultColWidth="100.7109375" defaultRowHeight="12.75"/>
  <cols>
    <col min="1" max="1" width="100.7109375" style="0" customWidth="1"/>
    <col min="2" max="255" width="9.140625" style="0" customWidth="1"/>
  </cols>
  <sheetData>
    <row r="1" ht="48" customHeight="1">
      <c r="A1" s="28" t="s">
        <v>72</v>
      </c>
    </row>
    <row r="2" ht="6" customHeight="1">
      <c r="A2" s="28"/>
    </row>
    <row r="3" ht="20.25" customHeight="1">
      <c r="A3" s="29" t="s">
        <v>75</v>
      </c>
    </row>
    <row r="4" ht="124.5">
      <c r="A4" s="41" t="s">
        <v>130</v>
      </c>
    </row>
    <row r="5" ht="5.25" customHeight="1">
      <c r="A5" s="48"/>
    </row>
    <row r="6" ht="20.25" customHeight="1">
      <c r="A6" s="99" t="s">
        <v>104</v>
      </c>
    </row>
    <row r="7" ht="37.5">
      <c r="A7" s="100" t="s">
        <v>107</v>
      </c>
    </row>
    <row r="8" spans="1:2" ht="4.5" customHeight="1">
      <c r="A8" s="31"/>
      <c r="B8" s="1"/>
    </row>
    <row r="9" s="30" customFormat="1" ht="21" customHeight="1">
      <c r="A9" s="109" t="s">
        <v>105</v>
      </c>
    </row>
    <row r="10" ht="6.75" customHeight="1">
      <c r="A10" s="31"/>
    </row>
    <row r="11" ht="75">
      <c r="A11" s="42" t="s">
        <v>131</v>
      </c>
    </row>
    <row r="12" ht="9" customHeight="1">
      <c r="A12" s="32"/>
    </row>
    <row r="13" ht="17.25" customHeight="1">
      <c r="A13" s="45" t="s">
        <v>76</v>
      </c>
    </row>
    <row r="14" ht="9" customHeight="1">
      <c r="A14" s="31"/>
    </row>
    <row r="15" ht="24.75">
      <c r="A15" s="22" t="s">
        <v>77</v>
      </c>
    </row>
    <row r="16" ht="4.5" customHeight="1">
      <c r="A16" s="22"/>
    </row>
    <row r="17" ht="50.25">
      <c r="A17" s="38" t="s">
        <v>133</v>
      </c>
    </row>
    <row r="18" ht="6.75" customHeight="1">
      <c r="A18" s="22"/>
    </row>
    <row r="19" ht="37.5">
      <c r="A19" s="38" t="s">
        <v>93</v>
      </c>
    </row>
    <row r="20" ht="12.75">
      <c r="A20" s="23" t="s">
        <v>73</v>
      </c>
    </row>
    <row r="21" ht="12">
      <c r="A21" s="22" t="s">
        <v>74</v>
      </c>
    </row>
    <row r="22" ht="12">
      <c r="A22" s="38" t="s">
        <v>86</v>
      </c>
    </row>
    <row r="23" ht="12">
      <c r="A23" s="44" t="s">
        <v>85</v>
      </c>
    </row>
    <row r="24" ht="12">
      <c r="A24" s="22"/>
    </row>
    <row r="25" ht="25.5">
      <c r="A25" s="47" t="s">
        <v>78</v>
      </c>
    </row>
    <row r="26" ht="4.5" customHeight="1">
      <c r="A26" s="46"/>
    </row>
    <row r="27" ht="17.25" customHeight="1">
      <c r="A27" s="34" t="s">
        <v>132</v>
      </c>
    </row>
    <row r="28" ht="6.75" customHeight="1">
      <c r="A28" s="21"/>
    </row>
    <row r="29" ht="24.75">
      <c r="A29" s="38" t="s">
        <v>134</v>
      </c>
    </row>
    <row r="30" ht="4.5" customHeight="1">
      <c r="A30" s="38"/>
    </row>
    <row r="31" ht="50.25">
      <c r="A31" s="38" t="s">
        <v>135</v>
      </c>
    </row>
    <row r="32" ht="5.25" customHeight="1">
      <c r="A32" s="22"/>
    </row>
    <row r="33" ht="37.5">
      <c r="A33" s="38" t="s">
        <v>93</v>
      </c>
    </row>
    <row r="34" ht="12.75">
      <c r="A34" s="23" t="s">
        <v>73</v>
      </c>
    </row>
    <row r="35" ht="12">
      <c r="A35" s="22" t="s">
        <v>74</v>
      </c>
    </row>
    <row r="36" ht="12">
      <c r="A36" s="38" t="s">
        <v>84</v>
      </c>
    </row>
    <row r="37" ht="12">
      <c r="A37" s="44" t="s">
        <v>85</v>
      </c>
    </row>
    <row r="38" ht="12">
      <c r="A38" s="44"/>
    </row>
    <row r="39" s="30" customFormat="1" ht="25.5">
      <c r="A39" s="25" t="s">
        <v>78</v>
      </c>
    </row>
    <row r="40" s="30" customFormat="1" ht="5.25" customHeight="1">
      <c r="A40" s="33"/>
    </row>
    <row r="41" ht="17.25" customHeight="1">
      <c r="A41" s="43" t="s">
        <v>6</v>
      </c>
    </row>
    <row r="42" ht="6.75" customHeight="1">
      <c r="A42" s="31"/>
    </row>
    <row r="43" ht="37.5">
      <c r="A43" s="35" t="s">
        <v>79</v>
      </c>
    </row>
    <row r="44" ht="8.25" customHeight="1">
      <c r="A44" s="35"/>
    </row>
    <row r="45" ht="37.5">
      <c r="A45" s="38" t="s">
        <v>93</v>
      </c>
    </row>
    <row r="46" ht="12.75">
      <c r="A46" s="23" t="s">
        <v>73</v>
      </c>
    </row>
    <row r="47" ht="12">
      <c r="A47" s="22" t="s">
        <v>74</v>
      </c>
    </row>
    <row r="48" ht="12">
      <c r="A48" s="38" t="s">
        <v>86</v>
      </c>
    </row>
    <row r="49" ht="12">
      <c r="A49" s="44" t="s">
        <v>85</v>
      </c>
    </row>
    <row r="50" ht="12">
      <c r="A50" s="22"/>
    </row>
    <row r="51" s="30" customFormat="1" ht="25.5">
      <c r="A51" s="25" t="s">
        <v>80</v>
      </c>
    </row>
  </sheetData>
  <sheetProtection password="CA5B" sheet="1" objects="1" scenarios="1"/>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A1" sqref="A1:I1"/>
    </sheetView>
  </sheetViews>
  <sheetFormatPr defaultColWidth="9.140625" defaultRowHeight="12.75"/>
  <cols>
    <col min="1" max="1" width="12.57421875" style="0" customWidth="1"/>
    <col min="2" max="2" width="38.8515625" style="0" customWidth="1"/>
    <col min="3" max="3" width="17.00390625" style="0" customWidth="1"/>
    <col min="4" max="4" width="15.57421875" style="0" customWidth="1"/>
    <col min="5" max="9" width="14.28125" style="0" customWidth="1"/>
  </cols>
  <sheetData>
    <row r="1" spans="1:13" ht="40.5" customHeight="1">
      <c r="A1" s="184" t="s">
        <v>81</v>
      </c>
      <c r="B1" s="185"/>
      <c r="C1" s="185"/>
      <c r="D1" s="185"/>
      <c r="E1" s="185"/>
      <c r="F1" s="185"/>
      <c r="G1" s="185"/>
      <c r="H1" s="185"/>
      <c r="I1" s="186"/>
      <c r="J1" s="110"/>
      <c r="K1" s="110"/>
      <c r="L1" s="36"/>
      <c r="M1" s="36"/>
    </row>
    <row r="2" spans="1:11" ht="38.25">
      <c r="A2" s="111" t="s">
        <v>0</v>
      </c>
      <c r="B2" s="111" t="s">
        <v>28</v>
      </c>
      <c r="C2" s="111" t="s">
        <v>1</v>
      </c>
      <c r="D2" s="111" t="s">
        <v>8</v>
      </c>
      <c r="E2" s="111" t="s">
        <v>58</v>
      </c>
      <c r="F2" s="190" t="s">
        <v>18</v>
      </c>
      <c r="G2" s="191"/>
      <c r="H2" s="192"/>
      <c r="I2" s="111" t="s">
        <v>5</v>
      </c>
      <c r="J2" s="30"/>
      <c r="K2" s="30"/>
    </row>
    <row r="3" spans="1:11" s="8" customFormat="1" ht="22.5" customHeight="1">
      <c r="A3" s="112" t="s">
        <v>3</v>
      </c>
      <c r="B3" s="112"/>
      <c r="C3" s="113"/>
      <c r="D3" s="113"/>
      <c r="E3" s="113"/>
      <c r="F3" s="133" t="s">
        <v>122</v>
      </c>
      <c r="G3" s="133" t="s">
        <v>123</v>
      </c>
      <c r="H3" s="133" t="s">
        <v>124</v>
      </c>
      <c r="I3" s="114"/>
      <c r="J3" s="115"/>
      <c r="K3" s="115"/>
    </row>
    <row r="4" spans="1:11" s="8" customFormat="1" ht="25.5">
      <c r="A4" s="17" t="s">
        <v>40</v>
      </c>
      <c r="B4" s="117" t="s">
        <v>111</v>
      </c>
      <c r="C4" s="116">
        <v>42582</v>
      </c>
      <c r="D4" s="149" t="s">
        <v>132</v>
      </c>
      <c r="E4" s="119">
        <v>49500</v>
      </c>
      <c r="F4" s="120">
        <v>5500</v>
      </c>
      <c r="G4" s="120"/>
      <c r="H4" s="120">
        <f>SUM(F4:G4)</f>
        <v>5500</v>
      </c>
      <c r="I4" s="121">
        <f>E4+H4</f>
        <v>55000</v>
      </c>
      <c r="J4" s="179" t="s">
        <v>126</v>
      </c>
      <c r="K4" s="180"/>
    </row>
    <row r="5" spans="1:11" s="8" customFormat="1" ht="25.5" customHeight="1">
      <c r="A5" s="17" t="s">
        <v>41</v>
      </c>
      <c r="B5" s="117" t="s">
        <v>108</v>
      </c>
      <c r="C5" s="116">
        <v>42582</v>
      </c>
      <c r="D5" s="149" t="s">
        <v>6</v>
      </c>
      <c r="E5" s="119"/>
      <c r="F5" s="120"/>
      <c r="G5" s="120"/>
      <c r="H5" s="120">
        <f aca="true" t="shared" si="0" ref="H5:H12">SUM(F5:G5)</f>
        <v>0</v>
      </c>
      <c r="I5" s="121">
        <f aca="true" t="shared" si="1" ref="I5:I12">E5+H5</f>
        <v>0</v>
      </c>
      <c r="J5" s="179"/>
      <c r="K5" s="180"/>
    </row>
    <row r="6" spans="1:11" s="8" customFormat="1" ht="24.75" customHeight="1">
      <c r="A6" s="17" t="s">
        <v>42</v>
      </c>
      <c r="B6" s="117" t="s">
        <v>114</v>
      </c>
      <c r="C6" s="116">
        <v>42582</v>
      </c>
      <c r="D6" s="149" t="s">
        <v>6</v>
      </c>
      <c r="E6" s="119"/>
      <c r="F6" s="120"/>
      <c r="G6" s="120"/>
      <c r="H6" s="120">
        <f t="shared" si="0"/>
        <v>0</v>
      </c>
      <c r="I6" s="121">
        <f t="shared" si="1"/>
        <v>0</v>
      </c>
      <c r="J6" s="179"/>
      <c r="K6" s="180"/>
    </row>
    <row r="7" spans="1:11" s="8" customFormat="1" ht="24.75" customHeight="1">
      <c r="A7" s="17" t="s">
        <v>43</v>
      </c>
      <c r="B7" s="117" t="s">
        <v>115</v>
      </c>
      <c r="C7" s="116">
        <v>42582</v>
      </c>
      <c r="D7" s="149" t="s">
        <v>6</v>
      </c>
      <c r="E7" s="119"/>
      <c r="F7" s="120"/>
      <c r="G7" s="120"/>
      <c r="H7" s="120">
        <f t="shared" si="0"/>
        <v>0</v>
      </c>
      <c r="I7" s="121">
        <f t="shared" si="1"/>
        <v>0</v>
      </c>
      <c r="J7" s="179"/>
      <c r="K7" s="180"/>
    </row>
    <row r="8" spans="1:11" s="8" customFormat="1" ht="24.75" customHeight="1">
      <c r="A8" s="17" t="s">
        <v>44</v>
      </c>
      <c r="B8" s="117" t="s">
        <v>116</v>
      </c>
      <c r="C8" s="116">
        <v>42597</v>
      </c>
      <c r="D8" s="118" t="s">
        <v>17</v>
      </c>
      <c r="E8" s="119"/>
      <c r="F8" s="120"/>
      <c r="G8" s="120"/>
      <c r="H8" s="120">
        <f t="shared" si="0"/>
        <v>0</v>
      </c>
      <c r="I8" s="121">
        <f t="shared" si="1"/>
        <v>0</v>
      </c>
      <c r="J8" s="179"/>
      <c r="K8" s="180"/>
    </row>
    <row r="9" spans="1:11" s="8" customFormat="1" ht="24.75" customHeight="1">
      <c r="A9" s="17" t="s">
        <v>45</v>
      </c>
      <c r="B9" s="117" t="s">
        <v>109</v>
      </c>
      <c r="C9" s="116">
        <v>42613</v>
      </c>
      <c r="D9" s="118" t="s">
        <v>6</v>
      </c>
      <c r="E9" s="119"/>
      <c r="F9" s="120"/>
      <c r="G9" s="120"/>
      <c r="H9" s="120">
        <f t="shared" si="0"/>
        <v>0</v>
      </c>
      <c r="I9" s="121">
        <f t="shared" si="1"/>
        <v>0</v>
      </c>
      <c r="J9" s="179"/>
      <c r="K9" s="180"/>
    </row>
    <row r="10" spans="1:11" s="8" customFormat="1" ht="24.75" customHeight="1">
      <c r="A10" s="17" t="s">
        <v>46</v>
      </c>
      <c r="B10" s="117" t="s">
        <v>117</v>
      </c>
      <c r="C10" s="116">
        <v>42628</v>
      </c>
      <c r="D10" s="149" t="s">
        <v>6</v>
      </c>
      <c r="E10" s="119"/>
      <c r="F10" s="120"/>
      <c r="G10" s="120"/>
      <c r="H10" s="120">
        <f t="shared" si="0"/>
        <v>0</v>
      </c>
      <c r="I10" s="121">
        <f t="shared" si="1"/>
        <v>0</v>
      </c>
      <c r="J10" s="179"/>
      <c r="K10" s="180"/>
    </row>
    <row r="11" spans="1:11" s="8" customFormat="1" ht="24.75" customHeight="1">
      <c r="A11" s="17" t="s">
        <v>47</v>
      </c>
      <c r="B11" s="117"/>
      <c r="C11" s="116"/>
      <c r="D11" s="118"/>
      <c r="E11" s="119"/>
      <c r="F11" s="120"/>
      <c r="G11" s="120"/>
      <c r="H11" s="120">
        <f t="shared" si="0"/>
        <v>0</v>
      </c>
      <c r="I11" s="121">
        <f t="shared" si="1"/>
        <v>0</v>
      </c>
      <c r="J11" s="179"/>
      <c r="K11" s="180"/>
    </row>
    <row r="12" spans="1:11" s="8" customFormat="1" ht="24.75" customHeight="1">
      <c r="A12" s="17" t="s">
        <v>48</v>
      </c>
      <c r="B12" s="117"/>
      <c r="C12" s="116"/>
      <c r="D12" s="118"/>
      <c r="E12" s="119"/>
      <c r="F12" s="120"/>
      <c r="G12" s="120"/>
      <c r="H12" s="120">
        <f t="shared" si="0"/>
        <v>0</v>
      </c>
      <c r="I12" s="121">
        <f t="shared" si="1"/>
        <v>0</v>
      </c>
      <c r="J12" s="179"/>
      <c r="K12" s="180"/>
    </row>
    <row r="13" spans="1:11" s="8" customFormat="1" ht="24.75" customHeight="1">
      <c r="A13" s="181" t="s">
        <v>29</v>
      </c>
      <c r="B13" s="182"/>
      <c r="C13" s="182"/>
      <c r="D13" s="183"/>
      <c r="E13" s="119">
        <f>SUM(E4:E12)</f>
        <v>49500</v>
      </c>
      <c r="F13" s="120">
        <f>SUM(F4:F12)</f>
        <v>5500</v>
      </c>
      <c r="G13" s="120">
        <f>SUM(G4:G12)</f>
        <v>0</v>
      </c>
      <c r="H13" s="120">
        <f>SUM(H4:H12)</f>
        <v>5500</v>
      </c>
      <c r="I13" s="122">
        <f>E13+H13</f>
        <v>55000</v>
      </c>
      <c r="J13" s="115"/>
      <c r="K13" s="115"/>
    </row>
    <row r="14" spans="1:11" ht="12">
      <c r="A14" s="30"/>
      <c r="B14" s="30"/>
      <c r="C14" s="30"/>
      <c r="D14" s="30"/>
      <c r="E14" s="30"/>
      <c r="F14" s="30"/>
      <c r="G14" s="30"/>
      <c r="H14" s="30"/>
      <c r="I14" s="30"/>
      <c r="J14" s="30"/>
      <c r="K14" s="30"/>
    </row>
    <row r="15" spans="1:11" ht="40.5" customHeight="1">
      <c r="A15" s="187" t="s">
        <v>82</v>
      </c>
      <c r="B15" s="188"/>
      <c r="C15" s="188"/>
      <c r="D15" s="188"/>
      <c r="E15" s="188"/>
      <c r="F15" s="188"/>
      <c r="G15" s="188"/>
      <c r="H15" s="188"/>
      <c r="I15" s="189"/>
      <c r="J15" s="30"/>
      <c r="K15" s="30"/>
    </row>
    <row r="16" spans="1:11" ht="25.5">
      <c r="A16" s="111" t="s">
        <v>0</v>
      </c>
      <c r="B16" s="111" t="s">
        <v>28</v>
      </c>
      <c r="C16" s="111" t="s">
        <v>1</v>
      </c>
      <c r="D16" s="111" t="s">
        <v>8</v>
      </c>
      <c r="E16" s="111" t="s">
        <v>58</v>
      </c>
      <c r="F16" s="190" t="s">
        <v>18</v>
      </c>
      <c r="G16" s="191"/>
      <c r="H16" s="192"/>
      <c r="I16" s="111" t="s">
        <v>5</v>
      </c>
      <c r="J16" s="30"/>
      <c r="K16" s="30"/>
    </row>
    <row r="17" spans="1:11" s="8" customFormat="1" ht="22.5" customHeight="1">
      <c r="A17" s="112" t="s">
        <v>3</v>
      </c>
      <c r="B17" s="112"/>
      <c r="C17" s="113"/>
      <c r="D17" s="113"/>
      <c r="E17" s="113"/>
      <c r="F17" s="133" t="s">
        <v>122</v>
      </c>
      <c r="G17" s="133" t="s">
        <v>123</v>
      </c>
      <c r="H17" s="138" t="s">
        <v>124</v>
      </c>
      <c r="I17" s="114"/>
      <c r="J17" s="115"/>
      <c r="K17" s="115"/>
    </row>
    <row r="18" spans="1:11" s="8" customFormat="1" ht="24.75" customHeight="1">
      <c r="A18" s="17" t="s">
        <v>40</v>
      </c>
      <c r="B18" s="117" t="s">
        <v>110</v>
      </c>
      <c r="C18" s="116">
        <v>42582</v>
      </c>
      <c r="D18" s="149" t="s">
        <v>132</v>
      </c>
      <c r="E18" s="119">
        <v>49500</v>
      </c>
      <c r="F18" s="120">
        <v>5500</v>
      </c>
      <c r="G18" s="120"/>
      <c r="H18" s="120">
        <f aca="true" t="shared" si="2" ref="H18:H26">SUM(F18:G18)</f>
        <v>5500</v>
      </c>
      <c r="I18" s="121">
        <f>E18+H18</f>
        <v>55000</v>
      </c>
      <c r="J18" s="115"/>
      <c r="K18" s="115"/>
    </row>
    <row r="19" spans="1:11" s="8" customFormat="1" ht="24.75" customHeight="1">
      <c r="A19" s="17" t="s">
        <v>41</v>
      </c>
      <c r="B19" s="117" t="s">
        <v>112</v>
      </c>
      <c r="C19" s="116">
        <v>42613</v>
      </c>
      <c r="D19" s="118" t="s">
        <v>17</v>
      </c>
      <c r="E19" s="119"/>
      <c r="F19" s="120"/>
      <c r="G19" s="120"/>
      <c r="H19" s="120">
        <f t="shared" si="2"/>
        <v>0</v>
      </c>
      <c r="I19" s="121">
        <f aca="true" t="shared" si="3" ref="I19:I26">E19+H19</f>
        <v>0</v>
      </c>
      <c r="J19" s="115"/>
      <c r="K19" s="115"/>
    </row>
    <row r="20" spans="1:11" s="8" customFormat="1" ht="24.75" customHeight="1">
      <c r="A20" s="17" t="s">
        <v>42</v>
      </c>
      <c r="B20" s="117" t="s">
        <v>113</v>
      </c>
      <c r="C20" s="116">
        <v>42643</v>
      </c>
      <c r="D20" s="118" t="s">
        <v>6</v>
      </c>
      <c r="E20" s="119"/>
      <c r="F20" s="120"/>
      <c r="G20" s="120"/>
      <c r="H20" s="120">
        <f t="shared" si="2"/>
        <v>0</v>
      </c>
      <c r="I20" s="121">
        <f t="shared" si="3"/>
        <v>0</v>
      </c>
      <c r="J20" s="115"/>
      <c r="K20" s="115"/>
    </row>
    <row r="21" spans="1:11" s="8" customFormat="1" ht="24.75" customHeight="1">
      <c r="A21" s="17" t="s">
        <v>43</v>
      </c>
      <c r="B21" s="117"/>
      <c r="C21" s="116"/>
      <c r="D21" s="118"/>
      <c r="E21" s="119"/>
      <c r="F21" s="120"/>
      <c r="G21" s="120"/>
      <c r="H21" s="120">
        <f t="shared" si="2"/>
        <v>0</v>
      </c>
      <c r="I21" s="121">
        <f t="shared" si="3"/>
        <v>0</v>
      </c>
      <c r="J21" s="115"/>
      <c r="K21" s="115"/>
    </row>
    <row r="22" spans="1:11" s="8" customFormat="1" ht="24.75" customHeight="1">
      <c r="A22" s="17" t="s">
        <v>44</v>
      </c>
      <c r="B22" s="117"/>
      <c r="C22" s="116"/>
      <c r="D22" s="118"/>
      <c r="E22" s="119"/>
      <c r="F22" s="120"/>
      <c r="G22" s="120"/>
      <c r="H22" s="120">
        <f t="shared" si="2"/>
        <v>0</v>
      </c>
      <c r="I22" s="121">
        <f t="shared" si="3"/>
        <v>0</v>
      </c>
      <c r="J22" s="115"/>
      <c r="K22" s="115"/>
    </row>
    <row r="23" spans="1:11" s="8" customFormat="1" ht="24.75" customHeight="1">
      <c r="A23" s="17" t="s">
        <v>45</v>
      </c>
      <c r="B23" s="117"/>
      <c r="C23" s="116"/>
      <c r="D23" s="118"/>
      <c r="E23" s="119"/>
      <c r="F23" s="120"/>
      <c r="G23" s="120"/>
      <c r="H23" s="120">
        <f t="shared" si="2"/>
        <v>0</v>
      </c>
      <c r="I23" s="121">
        <f t="shared" si="3"/>
        <v>0</v>
      </c>
      <c r="J23" s="115"/>
      <c r="K23" s="115"/>
    </row>
    <row r="24" spans="1:11" s="8" customFormat="1" ht="24.75" customHeight="1">
      <c r="A24" s="17" t="s">
        <v>46</v>
      </c>
      <c r="B24" s="117"/>
      <c r="C24" s="116"/>
      <c r="D24" s="118"/>
      <c r="E24" s="119"/>
      <c r="F24" s="120"/>
      <c r="G24" s="120"/>
      <c r="H24" s="120">
        <f t="shared" si="2"/>
        <v>0</v>
      </c>
      <c r="I24" s="121">
        <f t="shared" si="3"/>
        <v>0</v>
      </c>
      <c r="J24" s="115"/>
      <c r="K24" s="115"/>
    </row>
    <row r="25" spans="1:11" s="8" customFormat="1" ht="24.75" customHeight="1">
      <c r="A25" s="17" t="s">
        <v>47</v>
      </c>
      <c r="B25" s="117"/>
      <c r="C25" s="116"/>
      <c r="D25" s="118"/>
      <c r="E25" s="119"/>
      <c r="F25" s="120"/>
      <c r="G25" s="120"/>
      <c r="H25" s="120">
        <f t="shared" si="2"/>
        <v>0</v>
      </c>
      <c r="I25" s="121">
        <f t="shared" si="3"/>
        <v>0</v>
      </c>
      <c r="J25" s="115"/>
      <c r="K25" s="115"/>
    </row>
    <row r="26" spans="1:11" s="8" customFormat="1" ht="24.75" customHeight="1">
      <c r="A26" s="17" t="s">
        <v>48</v>
      </c>
      <c r="B26" s="117"/>
      <c r="C26" s="116"/>
      <c r="D26" s="118"/>
      <c r="E26" s="119"/>
      <c r="F26" s="120"/>
      <c r="G26" s="120"/>
      <c r="H26" s="120">
        <f t="shared" si="2"/>
        <v>0</v>
      </c>
      <c r="I26" s="121">
        <f t="shared" si="3"/>
        <v>0</v>
      </c>
      <c r="J26" s="115"/>
      <c r="K26" s="115"/>
    </row>
    <row r="27" spans="1:11" s="8" customFormat="1" ht="24.75" customHeight="1">
      <c r="A27" s="181" t="s">
        <v>29</v>
      </c>
      <c r="B27" s="182"/>
      <c r="C27" s="182"/>
      <c r="D27" s="183"/>
      <c r="E27" s="119">
        <f>SUM(E18:E26)</f>
        <v>49500</v>
      </c>
      <c r="F27" s="120">
        <f>SUM(F18:F26)</f>
        <v>5500</v>
      </c>
      <c r="G27" s="120">
        <f>SUM(G18:G26)</f>
        <v>0</v>
      </c>
      <c r="H27" s="120">
        <f>SUM(H18:H26)</f>
        <v>5500</v>
      </c>
      <c r="I27" s="122">
        <f>E27+H27</f>
        <v>55000</v>
      </c>
      <c r="J27" s="115"/>
      <c r="K27" s="115"/>
    </row>
  </sheetData>
  <sheetProtection password="CA5B" sheet="1" objects="1" scenarios="1"/>
  <protectedRanges>
    <protectedRange sqref="F18:H26 A4:H12" name="Range1_3"/>
    <protectedRange sqref="A18:E26" name="Range1_4"/>
  </protectedRanges>
  <mergeCells count="7">
    <mergeCell ref="J4:K12"/>
    <mergeCell ref="A13:D13"/>
    <mergeCell ref="A27:D27"/>
    <mergeCell ref="A1:I1"/>
    <mergeCell ref="A15:I15"/>
    <mergeCell ref="F2:H2"/>
    <mergeCell ref="F16:H16"/>
  </mergeCells>
  <dataValidations count="1">
    <dataValidation allowBlank="1" showInputMessage="1" showErrorMessage="1" promptTitle="Salaries" prompt="Salaries are not an eligible activity under this program. Please refer to page X of Guidelines." sqref="H4:H12 H18:H26"/>
  </dataValidations>
  <printOptions/>
  <pageMargins left="0.25" right="0.25" top="0.75" bottom="0.75" header="0.3" footer="0.3"/>
  <pageSetup fitToHeight="1" fitToWidth="1" horizontalDpi="600" verticalDpi="600" orientation="landscape" paperSize="9" scale="72" r:id="rId2"/>
  <rowBreaks count="1" manualBreakCount="1">
    <brk id="13" max="10" man="1"/>
  </rowBreaks>
  <drawing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M45"/>
  <sheetViews>
    <sheetView zoomScaleSheetLayoutView="100" zoomScalePageLayoutView="0" workbookViewId="0" topLeftCell="A1">
      <selection activeCell="B5" sqref="B5"/>
    </sheetView>
  </sheetViews>
  <sheetFormatPr defaultColWidth="9.140625" defaultRowHeight="12.75"/>
  <cols>
    <col min="1" max="1" width="11.28125" style="6" bestFit="1" customWidth="1"/>
    <col min="2" max="2" width="42.7109375" style="6" customWidth="1"/>
    <col min="3" max="3" width="18.28125" style="7" customWidth="1"/>
    <col min="4" max="4" width="24.00390625" style="6" hidden="1" customWidth="1"/>
    <col min="5" max="5" width="6.7109375" style="6" hidden="1" customWidth="1"/>
    <col min="6" max="6" width="18.28125" style="6" customWidth="1"/>
    <col min="7" max="11" width="14.7109375" style="6" customWidth="1"/>
    <col min="12" max="16384" width="9.140625" style="6" customWidth="1"/>
  </cols>
  <sheetData>
    <row r="1" spans="1:13" ht="25.5" customHeight="1" thickBot="1">
      <c r="A1" s="216" t="s">
        <v>118</v>
      </c>
      <c r="B1" s="217"/>
      <c r="C1" s="217"/>
      <c r="D1" s="217"/>
      <c r="E1" s="217"/>
      <c r="F1" s="217"/>
      <c r="G1" s="217"/>
      <c r="H1" s="217"/>
      <c r="I1" s="217"/>
      <c r="J1" s="217"/>
      <c r="K1" s="217"/>
      <c r="L1" s="217"/>
      <c r="M1" s="217"/>
    </row>
    <row r="2" spans="1:13" s="8" customFormat="1" ht="35.25" customHeight="1" thickBot="1">
      <c r="A2" s="40"/>
      <c r="B2" s="40" t="s">
        <v>28</v>
      </c>
      <c r="C2" s="40" t="s">
        <v>1</v>
      </c>
      <c r="D2" s="40"/>
      <c r="E2" s="40"/>
      <c r="F2" s="40" t="s">
        <v>8</v>
      </c>
      <c r="G2" s="40" t="s">
        <v>58</v>
      </c>
      <c r="H2" s="218" t="s">
        <v>18</v>
      </c>
      <c r="I2" s="219"/>
      <c r="J2" s="220"/>
      <c r="K2" s="40" t="s">
        <v>5</v>
      </c>
      <c r="L2" s="215"/>
      <c r="M2" s="215"/>
    </row>
    <row r="3" spans="1:13" s="8" customFormat="1" ht="35.25" customHeight="1" hidden="1">
      <c r="A3" s="40" t="s">
        <v>0</v>
      </c>
      <c r="B3" s="40" t="s">
        <v>9</v>
      </c>
      <c r="C3" s="40" t="s">
        <v>1</v>
      </c>
      <c r="D3" s="40"/>
      <c r="E3" s="40"/>
      <c r="F3" s="40" t="s">
        <v>8</v>
      </c>
      <c r="G3" s="40" t="s">
        <v>58</v>
      </c>
      <c r="H3" s="134" t="s">
        <v>122</v>
      </c>
      <c r="I3" s="134" t="s">
        <v>123</v>
      </c>
      <c r="J3" s="134" t="s">
        <v>18</v>
      </c>
      <c r="K3" s="40" t="s">
        <v>5</v>
      </c>
      <c r="L3" s="215"/>
      <c r="M3" s="215"/>
    </row>
    <row r="4" spans="1:13" s="8" customFormat="1" ht="23.25" customHeight="1">
      <c r="A4" s="204" t="s">
        <v>2</v>
      </c>
      <c r="B4" s="205"/>
      <c r="C4" s="205"/>
      <c r="D4" s="205"/>
      <c r="E4" s="205"/>
      <c r="F4" s="206"/>
      <c r="G4" s="146"/>
      <c r="H4" s="66" t="s">
        <v>122</v>
      </c>
      <c r="I4" s="66" t="s">
        <v>123</v>
      </c>
      <c r="J4" s="66" t="s">
        <v>124</v>
      </c>
      <c r="K4" s="147"/>
      <c r="L4" s="193"/>
      <c r="M4" s="193"/>
    </row>
    <row r="5" spans="1:13" s="8" customFormat="1" ht="24.75" customHeight="1">
      <c r="A5" s="16" t="s">
        <v>31</v>
      </c>
      <c r="B5" s="101"/>
      <c r="C5" s="102"/>
      <c r="D5" s="12"/>
      <c r="E5" s="12"/>
      <c r="F5" s="104"/>
      <c r="G5" s="105"/>
      <c r="H5" s="108"/>
      <c r="I5" s="108"/>
      <c r="J5" s="148">
        <f>SUM(H5:I5)</f>
        <v>0</v>
      </c>
      <c r="K5" s="61">
        <f>SUM(G5,J5)</f>
        <v>0</v>
      </c>
      <c r="L5" s="198" t="s">
        <v>83</v>
      </c>
      <c r="M5" s="199"/>
    </row>
    <row r="6" spans="1:13" s="8" customFormat="1" ht="24.75" customHeight="1">
      <c r="A6" s="17" t="s">
        <v>32</v>
      </c>
      <c r="B6" s="101"/>
      <c r="C6" s="106"/>
      <c r="D6" s="12" t="s">
        <v>7</v>
      </c>
      <c r="E6" s="12" t="s">
        <v>7</v>
      </c>
      <c r="F6" s="104"/>
      <c r="G6" s="105"/>
      <c r="H6" s="108"/>
      <c r="I6" s="108"/>
      <c r="J6" s="148">
        <f aca="true" t="shared" si="0" ref="J6:J13">SUM(H6:I6)</f>
        <v>0</v>
      </c>
      <c r="K6" s="61">
        <f aca="true" t="shared" si="1" ref="K6:K13">SUM(G6,J6)</f>
        <v>0</v>
      </c>
      <c r="L6" s="200"/>
      <c r="M6" s="201"/>
    </row>
    <row r="7" spans="1:13" s="8" customFormat="1" ht="24.75" customHeight="1">
      <c r="A7" s="17" t="s">
        <v>33</v>
      </c>
      <c r="B7" s="103"/>
      <c r="C7" s="106"/>
      <c r="D7" s="150" t="s">
        <v>17</v>
      </c>
      <c r="E7" s="150" t="s">
        <v>17</v>
      </c>
      <c r="F7" s="104"/>
      <c r="G7" s="105"/>
      <c r="H7" s="108"/>
      <c r="I7" s="108"/>
      <c r="J7" s="148">
        <f t="shared" si="0"/>
        <v>0</v>
      </c>
      <c r="K7" s="61">
        <f t="shared" si="1"/>
        <v>0</v>
      </c>
      <c r="L7" s="200"/>
      <c r="M7" s="201"/>
    </row>
    <row r="8" spans="1:13" s="8" customFormat="1" ht="24.75" customHeight="1">
      <c r="A8" s="17" t="s">
        <v>34</v>
      </c>
      <c r="B8" s="103"/>
      <c r="C8" s="106"/>
      <c r="D8" s="150" t="s">
        <v>132</v>
      </c>
      <c r="E8" s="150" t="s">
        <v>132</v>
      </c>
      <c r="F8" s="104"/>
      <c r="G8" s="105"/>
      <c r="H8" s="108"/>
      <c r="I8" s="108"/>
      <c r="J8" s="148">
        <f t="shared" si="0"/>
        <v>0</v>
      </c>
      <c r="K8" s="61">
        <f t="shared" si="1"/>
        <v>0</v>
      </c>
      <c r="L8" s="200"/>
      <c r="M8" s="201"/>
    </row>
    <row r="9" spans="1:13" s="8" customFormat="1" ht="24.75" customHeight="1">
      <c r="A9" s="17" t="s">
        <v>35</v>
      </c>
      <c r="B9" s="103"/>
      <c r="C9" s="106"/>
      <c r="D9" s="12" t="s">
        <v>6</v>
      </c>
      <c r="E9" s="12" t="s">
        <v>6</v>
      </c>
      <c r="F9" s="104"/>
      <c r="G9" s="105"/>
      <c r="H9" s="108"/>
      <c r="I9" s="108"/>
      <c r="J9" s="148">
        <f t="shared" si="0"/>
        <v>0</v>
      </c>
      <c r="K9" s="61">
        <f t="shared" si="1"/>
        <v>0</v>
      </c>
      <c r="L9" s="200"/>
      <c r="M9" s="201"/>
    </row>
    <row r="10" spans="1:13" s="8" customFormat="1" ht="24.75" customHeight="1">
      <c r="A10" s="17" t="s">
        <v>36</v>
      </c>
      <c r="B10" s="103"/>
      <c r="C10" s="106"/>
      <c r="D10" s="12"/>
      <c r="E10" s="12"/>
      <c r="F10" s="104"/>
      <c r="G10" s="105"/>
      <c r="H10" s="108"/>
      <c r="I10" s="108"/>
      <c r="J10" s="148">
        <f t="shared" si="0"/>
        <v>0</v>
      </c>
      <c r="K10" s="61">
        <f t="shared" si="1"/>
        <v>0</v>
      </c>
      <c r="L10" s="200"/>
      <c r="M10" s="201"/>
    </row>
    <row r="11" spans="1:13" s="8" customFormat="1" ht="24.75" customHeight="1">
      <c r="A11" s="17" t="s">
        <v>37</v>
      </c>
      <c r="B11" s="103"/>
      <c r="C11" s="106"/>
      <c r="D11" s="12"/>
      <c r="E11" s="12"/>
      <c r="F11" s="104"/>
      <c r="G11" s="105"/>
      <c r="H11" s="108"/>
      <c r="I11" s="108"/>
      <c r="J11" s="148">
        <f t="shared" si="0"/>
        <v>0</v>
      </c>
      <c r="K11" s="61">
        <f t="shared" si="1"/>
        <v>0</v>
      </c>
      <c r="L11" s="200"/>
      <c r="M11" s="201"/>
    </row>
    <row r="12" spans="1:13" s="8" customFormat="1" ht="24.75" customHeight="1">
      <c r="A12" s="17" t="s">
        <v>38</v>
      </c>
      <c r="B12" s="103"/>
      <c r="C12" s="106"/>
      <c r="D12" s="12"/>
      <c r="E12" s="12"/>
      <c r="F12" s="104"/>
      <c r="G12" s="105"/>
      <c r="H12" s="108"/>
      <c r="I12" s="108"/>
      <c r="J12" s="148">
        <f t="shared" si="0"/>
        <v>0</v>
      </c>
      <c r="K12" s="61">
        <f t="shared" si="1"/>
        <v>0</v>
      </c>
      <c r="L12" s="200"/>
      <c r="M12" s="201"/>
    </row>
    <row r="13" spans="1:13" s="8" customFormat="1" ht="24.75" customHeight="1">
      <c r="A13" s="17" t="s">
        <v>39</v>
      </c>
      <c r="B13" s="103"/>
      <c r="C13" s="106"/>
      <c r="D13" s="12"/>
      <c r="E13" s="12"/>
      <c r="F13" s="104"/>
      <c r="G13" s="105"/>
      <c r="H13" s="108"/>
      <c r="I13" s="108"/>
      <c r="J13" s="148">
        <f t="shared" si="0"/>
        <v>0</v>
      </c>
      <c r="K13" s="61">
        <f t="shared" si="1"/>
        <v>0</v>
      </c>
      <c r="L13" s="200"/>
      <c r="M13" s="201"/>
    </row>
    <row r="14" spans="1:13" s="8" customFormat="1" ht="24.75" customHeight="1">
      <c r="A14" s="210" t="s">
        <v>59</v>
      </c>
      <c r="B14" s="211"/>
      <c r="C14" s="211"/>
      <c r="D14" s="211"/>
      <c r="E14" s="211"/>
      <c r="F14" s="212"/>
      <c r="G14" s="60">
        <f>SUM(G5:G13)</f>
        <v>0</v>
      </c>
      <c r="H14" s="67">
        <f>SUM(H5:H13)</f>
        <v>0</v>
      </c>
      <c r="I14" s="67">
        <f>SUM(I5:I13)</f>
        <v>0</v>
      </c>
      <c r="J14" s="67">
        <f>SUM(J5:J13)</f>
        <v>0</v>
      </c>
      <c r="K14" s="62">
        <f>SUM(G14,J14)</f>
        <v>0</v>
      </c>
      <c r="L14" s="32"/>
      <c r="M14" s="54"/>
    </row>
    <row r="15" spans="1:13" s="8" customFormat="1" ht="35.25" customHeight="1" hidden="1">
      <c r="A15" s="40" t="s">
        <v>0</v>
      </c>
      <c r="B15" s="40" t="s">
        <v>9</v>
      </c>
      <c r="C15" s="40" t="s">
        <v>1</v>
      </c>
      <c r="D15" s="40"/>
      <c r="E15" s="40"/>
      <c r="F15" s="40" t="s">
        <v>8</v>
      </c>
      <c r="G15" s="40" t="s">
        <v>58</v>
      </c>
      <c r="H15" s="134" t="s">
        <v>122</v>
      </c>
      <c r="I15" s="134" t="s">
        <v>123</v>
      </c>
      <c r="J15" s="134" t="s">
        <v>18</v>
      </c>
      <c r="K15" s="40" t="s">
        <v>5</v>
      </c>
      <c r="L15" s="215"/>
      <c r="M15" s="215"/>
    </row>
    <row r="16" spans="1:13" s="8" customFormat="1" ht="13.5" customHeight="1" hidden="1">
      <c r="A16" s="55"/>
      <c r="B16" s="9"/>
      <c r="C16" s="10"/>
      <c r="D16" s="9"/>
      <c r="E16" s="9"/>
      <c r="F16" s="9"/>
      <c r="G16" s="18">
        <f>50%*G45</f>
        <v>0</v>
      </c>
      <c r="H16" s="18"/>
      <c r="I16" s="18"/>
      <c r="J16" s="18"/>
      <c r="K16" s="9"/>
      <c r="L16" s="32"/>
      <c r="M16" s="54"/>
    </row>
    <row r="17" spans="1:13" s="8" customFormat="1" ht="18.75" customHeight="1">
      <c r="A17" s="213" t="str">
        <f>IF(G14&lt;=G16,"OKAY","CHECK: Amount requested can only be 50% of Total Trust Funding")</f>
        <v>OKAY</v>
      </c>
      <c r="B17" s="214"/>
      <c r="C17" s="214"/>
      <c r="D17" s="214"/>
      <c r="E17" s="214"/>
      <c r="F17" s="214"/>
      <c r="G17" s="214"/>
      <c r="H17" s="214"/>
      <c r="I17" s="214"/>
      <c r="J17" s="214"/>
      <c r="K17" s="50"/>
      <c r="L17" s="49"/>
      <c r="M17" s="51"/>
    </row>
    <row r="18" spans="1:13" s="8" customFormat="1" ht="22.5" customHeight="1">
      <c r="A18" s="204" t="s">
        <v>3</v>
      </c>
      <c r="B18" s="205"/>
      <c r="C18" s="205"/>
      <c r="D18" s="205"/>
      <c r="E18" s="205"/>
      <c r="F18" s="206"/>
      <c r="G18" s="146"/>
      <c r="H18" s="66" t="s">
        <v>122</v>
      </c>
      <c r="I18" s="66" t="s">
        <v>123</v>
      </c>
      <c r="J18" s="66" t="s">
        <v>124</v>
      </c>
      <c r="K18" s="147"/>
      <c r="L18" s="194"/>
      <c r="M18" s="194"/>
    </row>
    <row r="19" spans="1:13" s="8" customFormat="1" ht="24.75" customHeight="1">
      <c r="A19" s="16" t="s">
        <v>40</v>
      </c>
      <c r="B19" s="103"/>
      <c r="C19" s="106"/>
      <c r="D19" s="12"/>
      <c r="E19" s="12"/>
      <c r="F19" s="104"/>
      <c r="G19" s="107"/>
      <c r="H19" s="108"/>
      <c r="I19" s="108"/>
      <c r="J19" s="148">
        <f aca="true" t="shared" si="2" ref="J19:J27">SUM(H19:I19)</f>
        <v>0</v>
      </c>
      <c r="K19" s="61">
        <f aca="true" t="shared" si="3" ref="K19:K27">SUM(G19,J19)</f>
        <v>0</v>
      </c>
      <c r="L19" s="202" t="s">
        <v>83</v>
      </c>
      <c r="M19" s="202"/>
    </row>
    <row r="20" spans="1:13" s="8" customFormat="1" ht="24.75" customHeight="1">
      <c r="A20" s="17" t="s">
        <v>41</v>
      </c>
      <c r="B20" s="103"/>
      <c r="C20" s="106"/>
      <c r="D20" s="12"/>
      <c r="E20" s="12"/>
      <c r="F20" s="178"/>
      <c r="G20" s="107"/>
      <c r="H20" s="108"/>
      <c r="I20" s="108"/>
      <c r="J20" s="148">
        <f t="shared" si="2"/>
        <v>0</v>
      </c>
      <c r="K20" s="61">
        <f t="shared" si="3"/>
        <v>0</v>
      </c>
      <c r="L20" s="202"/>
      <c r="M20" s="202"/>
    </row>
    <row r="21" spans="1:13" s="8" customFormat="1" ht="24.75" customHeight="1">
      <c r="A21" s="17" t="s">
        <v>42</v>
      </c>
      <c r="B21" s="103"/>
      <c r="C21" s="106"/>
      <c r="D21" s="12"/>
      <c r="E21" s="12"/>
      <c r="F21" s="178"/>
      <c r="G21" s="107"/>
      <c r="H21" s="108"/>
      <c r="I21" s="108"/>
      <c r="J21" s="148">
        <f t="shared" si="2"/>
        <v>0</v>
      </c>
      <c r="K21" s="61">
        <f t="shared" si="3"/>
        <v>0</v>
      </c>
      <c r="L21" s="202"/>
      <c r="M21" s="202"/>
    </row>
    <row r="22" spans="1:13" s="8" customFormat="1" ht="24.75" customHeight="1">
      <c r="A22" s="17" t="s">
        <v>43</v>
      </c>
      <c r="B22" s="103"/>
      <c r="C22" s="106"/>
      <c r="D22" s="12"/>
      <c r="E22" s="12"/>
      <c r="F22" s="178"/>
      <c r="G22" s="107"/>
      <c r="H22" s="108"/>
      <c r="I22" s="108"/>
      <c r="J22" s="148">
        <f t="shared" si="2"/>
        <v>0</v>
      </c>
      <c r="K22" s="61">
        <f t="shared" si="3"/>
        <v>0</v>
      </c>
      <c r="L22" s="202"/>
      <c r="M22" s="202"/>
    </row>
    <row r="23" spans="1:13" s="8" customFormat="1" ht="24.75" customHeight="1">
      <c r="A23" s="17" t="s">
        <v>44</v>
      </c>
      <c r="B23" s="103"/>
      <c r="C23" s="106"/>
      <c r="D23" s="12"/>
      <c r="E23" s="12"/>
      <c r="F23" s="104"/>
      <c r="G23" s="107"/>
      <c r="H23" s="108"/>
      <c r="I23" s="108"/>
      <c r="J23" s="148">
        <f t="shared" si="2"/>
        <v>0</v>
      </c>
      <c r="K23" s="61">
        <f t="shared" si="3"/>
        <v>0</v>
      </c>
      <c r="L23" s="202"/>
      <c r="M23" s="202"/>
    </row>
    <row r="24" spans="1:13" s="8" customFormat="1" ht="24.75" customHeight="1">
      <c r="A24" s="17" t="s">
        <v>45</v>
      </c>
      <c r="B24" s="103"/>
      <c r="C24" s="106"/>
      <c r="D24" s="12"/>
      <c r="E24" s="12"/>
      <c r="F24" s="104"/>
      <c r="G24" s="107"/>
      <c r="H24" s="108"/>
      <c r="I24" s="108"/>
      <c r="J24" s="148">
        <f t="shared" si="2"/>
        <v>0</v>
      </c>
      <c r="K24" s="61">
        <f t="shared" si="3"/>
        <v>0</v>
      </c>
      <c r="L24" s="202"/>
      <c r="M24" s="202"/>
    </row>
    <row r="25" spans="1:13" s="8" customFormat="1" ht="24.75" customHeight="1">
      <c r="A25" s="17" t="s">
        <v>46</v>
      </c>
      <c r="B25" s="103"/>
      <c r="C25" s="106"/>
      <c r="D25" s="12"/>
      <c r="E25" s="12"/>
      <c r="F25" s="104"/>
      <c r="G25" s="107"/>
      <c r="H25" s="108"/>
      <c r="I25" s="108"/>
      <c r="J25" s="148">
        <f t="shared" si="2"/>
        <v>0</v>
      </c>
      <c r="K25" s="61">
        <f t="shared" si="3"/>
        <v>0</v>
      </c>
      <c r="L25" s="202"/>
      <c r="M25" s="202"/>
    </row>
    <row r="26" spans="1:13" s="8" customFormat="1" ht="24.75" customHeight="1">
      <c r="A26" s="17" t="s">
        <v>47</v>
      </c>
      <c r="B26" s="103"/>
      <c r="C26" s="106"/>
      <c r="D26" s="12"/>
      <c r="E26" s="12"/>
      <c r="F26" s="104"/>
      <c r="G26" s="107"/>
      <c r="H26" s="108"/>
      <c r="I26" s="108"/>
      <c r="J26" s="148">
        <f t="shared" si="2"/>
        <v>0</v>
      </c>
      <c r="K26" s="61">
        <f t="shared" si="3"/>
        <v>0</v>
      </c>
      <c r="L26" s="202"/>
      <c r="M26" s="202"/>
    </row>
    <row r="27" spans="1:13" s="8" customFormat="1" ht="24.75" customHeight="1">
      <c r="A27" s="17" t="s">
        <v>48</v>
      </c>
      <c r="B27" s="103"/>
      <c r="C27" s="106"/>
      <c r="D27" s="12"/>
      <c r="E27" s="12"/>
      <c r="F27" s="104"/>
      <c r="G27" s="107"/>
      <c r="H27" s="108"/>
      <c r="I27" s="108"/>
      <c r="J27" s="148">
        <f t="shared" si="2"/>
        <v>0</v>
      </c>
      <c r="K27" s="61">
        <f t="shared" si="3"/>
        <v>0</v>
      </c>
      <c r="L27" s="203"/>
      <c r="M27" s="203"/>
    </row>
    <row r="28" spans="1:13" s="8" customFormat="1" ht="24.75" customHeight="1">
      <c r="A28" s="210" t="s">
        <v>29</v>
      </c>
      <c r="B28" s="211"/>
      <c r="C28" s="211"/>
      <c r="D28" s="211"/>
      <c r="E28" s="211"/>
      <c r="F28" s="212"/>
      <c r="G28" s="60">
        <f>SUM(G19:G27)</f>
        <v>0</v>
      </c>
      <c r="H28" s="67">
        <f>SUM(H19:H27)</f>
        <v>0</v>
      </c>
      <c r="I28" s="67">
        <f>SUM(I19:I27)</f>
        <v>0</v>
      </c>
      <c r="J28" s="67">
        <f>SUM(J19:J27)</f>
        <v>0</v>
      </c>
      <c r="K28" s="62">
        <f>SUM(G28,J28)</f>
        <v>0</v>
      </c>
      <c r="L28" s="32"/>
      <c r="M28" s="54"/>
    </row>
    <row r="29" spans="1:13" s="8" customFormat="1" ht="35.25" customHeight="1" hidden="1">
      <c r="A29" s="40" t="s">
        <v>0</v>
      </c>
      <c r="B29" s="40" t="s">
        <v>9</v>
      </c>
      <c r="C29" s="40" t="s">
        <v>1</v>
      </c>
      <c r="D29" s="40"/>
      <c r="E29" s="40"/>
      <c r="F29" s="40" t="s">
        <v>8</v>
      </c>
      <c r="G29" s="40" t="s">
        <v>58</v>
      </c>
      <c r="H29" s="134" t="s">
        <v>122</v>
      </c>
      <c r="I29" s="134" t="s">
        <v>123</v>
      </c>
      <c r="J29" s="134" t="s">
        <v>18</v>
      </c>
      <c r="K29" s="40" t="s">
        <v>5</v>
      </c>
      <c r="L29" s="215"/>
      <c r="M29" s="215"/>
    </row>
    <row r="30" spans="1:13" s="130" customFormat="1" ht="12.75" customHeight="1" hidden="1">
      <c r="A30" s="124"/>
      <c r="B30" s="125"/>
      <c r="C30" s="126"/>
      <c r="D30" s="125"/>
      <c r="E30" s="125"/>
      <c r="F30" s="125"/>
      <c r="G30" s="127">
        <f>40%*G45</f>
        <v>0</v>
      </c>
      <c r="H30" s="127"/>
      <c r="I30" s="127"/>
      <c r="J30" s="127"/>
      <c r="K30" s="125"/>
      <c r="L30" s="128"/>
      <c r="M30" s="129"/>
    </row>
    <row r="31" spans="1:13" s="8" customFormat="1" ht="21" customHeight="1">
      <c r="A31" s="213" t="str">
        <f>IF(G28&lt;=G30,"OKAY","Amount requested can only be 40% of Total Trust Funding")</f>
        <v>OKAY</v>
      </c>
      <c r="B31" s="214"/>
      <c r="C31" s="214"/>
      <c r="D31" s="214"/>
      <c r="E31" s="214"/>
      <c r="F31" s="214"/>
      <c r="G31" s="214"/>
      <c r="H31" s="214"/>
      <c r="I31" s="214"/>
      <c r="J31" s="214"/>
      <c r="K31" s="50"/>
      <c r="L31" s="49"/>
      <c r="M31" s="51"/>
    </row>
    <row r="32" spans="1:13" s="8" customFormat="1" ht="20.25" customHeight="1">
      <c r="A32" s="204" t="s">
        <v>16</v>
      </c>
      <c r="B32" s="205"/>
      <c r="C32" s="205"/>
      <c r="D32" s="205"/>
      <c r="E32" s="205"/>
      <c r="F32" s="206"/>
      <c r="G32" s="146"/>
      <c r="H32" s="66" t="s">
        <v>122</v>
      </c>
      <c r="I32" s="66" t="s">
        <v>123</v>
      </c>
      <c r="J32" s="66" t="s">
        <v>124</v>
      </c>
      <c r="K32" s="147"/>
      <c r="L32" s="194"/>
      <c r="M32" s="194"/>
    </row>
    <row r="33" spans="1:13" s="8" customFormat="1" ht="24.75" customHeight="1">
      <c r="A33" s="16" t="s">
        <v>49</v>
      </c>
      <c r="B33" s="101"/>
      <c r="C33" s="106"/>
      <c r="D33" s="12"/>
      <c r="E33" s="12"/>
      <c r="F33" s="178"/>
      <c r="G33" s="105"/>
      <c r="H33" s="108"/>
      <c r="I33" s="108"/>
      <c r="J33" s="148">
        <f aca="true" t="shared" si="4" ref="J33:J41">SUM(H33:I33)</f>
        <v>0</v>
      </c>
      <c r="K33" s="61">
        <f aca="true" t="shared" si="5" ref="K33:K41">SUM(G33,J33)</f>
        <v>0</v>
      </c>
      <c r="L33" s="198" t="s">
        <v>83</v>
      </c>
      <c r="M33" s="199"/>
    </row>
    <row r="34" spans="1:13" s="8" customFormat="1" ht="24.75" customHeight="1">
      <c r="A34" s="17" t="s">
        <v>50</v>
      </c>
      <c r="B34" s="101"/>
      <c r="C34" s="106"/>
      <c r="D34" s="12"/>
      <c r="E34" s="12"/>
      <c r="F34" s="178"/>
      <c r="G34" s="105"/>
      <c r="H34" s="108"/>
      <c r="I34" s="108"/>
      <c r="J34" s="148">
        <f t="shared" si="4"/>
        <v>0</v>
      </c>
      <c r="K34" s="61">
        <f t="shared" si="5"/>
        <v>0</v>
      </c>
      <c r="L34" s="200"/>
      <c r="M34" s="201"/>
    </row>
    <row r="35" spans="1:13" s="8" customFormat="1" ht="24.75" customHeight="1">
      <c r="A35" s="17" t="s">
        <v>51</v>
      </c>
      <c r="B35" s="103"/>
      <c r="C35" s="106"/>
      <c r="D35" s="12"/>
      <c r="E35" s="12"/>
      <c r="F35" s="178"/>
      <c r="G35" s="105"/>
      <c r="H35" s="108"/>
      <c r="I35" s="108"/>
      <c r="J35" s="148">
        <f t="shared" si="4"/>
        <v>0</v>
      </c>
      <c r="K35" s="61">
        <f t="shared" si="5"/>
        <v>0</v>
      </c>
      <c r="L35" s="200"/>
      <c r="M35" s="201"/>
    </row>
    <row r="36" spans="1:13" s="8" customFormat="1" ht="24.75" customHeight="1">
      <c r="A36" s="17" t="s">
        <v>52</v>
      </c>
      <c r="B36" s="103"/>
      <c r="C36" s="106"/>
      <c r="D36" s="12"/>
      <c r="E36" s="12"/>
      <c r="F36" s="178"/>
      <c r="G36" s="105"/>
      <c r="H36" s="108"/>
      <c r="I36" s="108"/>
      <c r="J36" s="148">
        <f t="shared" si="4"/>
        <v>0</v>
      </c>
      <c r="K36" s="61">
        <f t="shared" si="5"/>
        <v>0</v>
      </c>
      <c r="L36" s="200"/>
      <c r="M36" s="201"/>
    </row>
    <row r="37" spans="1:13" s="8" customFormat="1" ht="24.75" customHeight="1">
      <c r="A37" s="17" t="s">
        <v>53</v>
      </c>
      <c r="B37" s="103"/>
      <c r="C37" s="106"/>
      <c r="D37" s="12"/>
      <c r="E37" s="12"/>
      <c r="F37" s="104"/>
      <c r="G37" s="105"/>
      <c r="H37" s="108"/>
      <c r="I37" s="108"/>
      <c r="J37" s="148">
        <f t="shared" si="4"/>
        <v>0</v>
      </c>
      <c r="K37" s="61">
        <f t="shared" si="5"/>
        <v>0</v>
      </c>
      <c r="L37" s="200"/>
      <c r="M37" s="201"/>
    </row>
    <row r="38" spans="1:13" s="8" customFormat="1" ht="24.75" customHeight="1">
      <c r="A38" s="17" t="s">
        <v>54</v>
      </c>
      <c r="B38" s="103"/>
      <c r="C38" s="106"/>
      <c r="D38" s="12"/>
      <c r="E38" s="12"/>
      <c r="F38" s="104"/>
      <c r="G38" s="105"/>
      <c r="H38" s="108"/>
      <c r="I38" s="108"/>
      <c r="J38" s="148">
        <f t="shared" si="4"/>
        <v>0</v>
      </c>
      <c r="K38" s="61">
        <f t="shared" si="5"/>
        <v>0</v>
      </c>
      <c r="L38" s="200"/>
      <c r="M38" s="201"/>
    </row>
    <row r="39" spans="1:13" s="8" customFormat="1" ht="24.75" customHeight="1">
      <c r="A39" s="17" t="s">
        <v>55</v>
      </c>
      <c r="B39" s="103"/>
      <c r="C39" s="106"/>
      <c r="D39" s="12"/>
      <c r="E39" s="12"/>
      <c r="F39" s="104"/>
      <c r="G39" s="105"/>
      <c r="H39" s="108"/>
      <c r="I39" s="108"/>
      <c r="J39" s="148">
        <f t="shared" si="4"/>
        <v>0</v>
      </c>
      <c r="K39" s="61">
        <f t="shared" si="5"/>
        <v>0</v>
      </c>
      <c r="L39" s="200"/>
      <c r="M39" s="201"/>
    </row>
    <row r="40" spans="1:13" s="8" customFormat="1" ht="24.75" customHeight="1">
      <c r="A40" s="17" t="s">
        <v>56</v>
      </c>
      <c r="B40" s="103"/>
      <c r="C40" s="106"/>
      <c r="D40" s="12"/>
      <c r="E40" s="12"/>
      <c r="F40" s="104"/>
      <c r="G40" s="105"/>
      <c r="H40" s="108"/>
      <c r="I40" s="108"/>
      <c r="J40" s="148">
        <f t="shared" si="4"/>
        <v>0</v>
      </c>
      <c r="K40" s="61">
        <f t="shared" si="5"/>
        <v>0</v>
      </c>
      <c r="L40" s="200"/>
      <c r="M40" s="201"/>
    </row>
    <row r="41" spans="1:13" s="8" customFormat="1" ht="24.75" customHeight="1">
      <c r="A41" s="17" t="s">
        <v>57</v>
      </c>
      <c r="B41" s="103"/>
      <c r="C41" s="106"/>
      <c r="D41" s="12"/>
      <c r="E41" s="12"/>
      <c r="F41" s="104"/>
      <c r="G41" s="105"/>
      <c r="H41" s="108"/>
      <c r="I41" s="108"/>
      <c r="J41" s="148">
        <f t="shared" si="4"/>
        <v>0</v>
      </c>
      <c r="K41" s="61">
        <f t="shared" si="5"/>
        <v>0</v>
      </c>
      <c r="L41" s="200"/>
      <c r="M41" s="201"/>
    </row>
    <row r="42" spans="1:13" s="8" customFormat="1" ht="29.25" customHeight="1">
      <c r="A42" s="195" t="s">
        <v>87</v>
      </c>
      <c r="B42" s="196"/>
      <c r="C42" s="196"/>
      <c r="D42" s="196"/>
      <c r="E42" s="196"/>
      <c r="F42" s="197"/>
      <c r="G42" s="60">
        <f>SUM(G33:G41)</f>
        <v>0</v>
      </c>
      <c r="H42" s="67">
        <f>SUM(H33:H41)</f>
        <v>0</v>
      </c>
      <c r="I42" s="67">
        <f>SUM(I33:I41)</f>
        <v>0</v>
      </c>
      <c r="J42" s="67">
        <f>SUM(J33:J41)</f>
        <v>0</v>
      </c>
      <c r="K42" s="62">
        <f>SUM(G42,J42)</f>
        <v>0</v>
      </c>
      <c r="L42" s="52"/>
      <c r="M42" s="53"/>
    </row>
    <row r="43" spans="1:13" s="8" customFormat="1" ht="12.75" hidden="1">
      <c r="A43" s="58"/>
      <c r="B43" s="59"/>
      <c r="C43" s="59"/>
      <c r="D43" s="59"/>
      <c r="E43" s="59"/>
      <c r="F43" s="59"/>
      <c r="G43" s="127">
        <f>10%*G45</f>
        <v>0</v>
      </c>
      <c r="H43" s="127"/>
      <c r="I43" s="127"/>
      <c r="J43" s="131"/>
      <c r="K43" s="132"/>
      <c r="L43" s="56"/>
      <c r="M43" s="53"/>
    </row>
    <row r="44" spans="1:13" s="8" customFormat="1" ht="20.25" customHeight="1">
      <c r="A44" s="213" t="str">
        <f>IF(G42&lt;=G43,"OKAY","CHECK: Amount requested can only be 10% of Total Trust Funding")</f>
        <v>OKAY</v>
      </c>
      <c r="B44" s="214"/>
      <c r="C44" s="214"/>
      <c r="D44" s="214"/>
      <c r="E44" s="214"/>
      <c r="F44" s="214"/>
      <c r="G44" s="214"/>
      <c r="H44" s="214"/>
      <c r="I44" s="214"/>
      <c r="J44" s="214"/>
      <c r="K44" s="123"/>
      <c r="L44" s="49"/>
      <c r="M44" s="51"/>
    </row>
    <row r="45" spans="1:13" s="8" customFormat="1" ht="29.25" customHeight="1">
      <c r="A45" s="207" t="s">
        <v>4</v>
      </c>
      <c r="B45" s="208"/>
      <c r="C45" s="208"/>
      <c r="D45" s="208"/>
      <c r="E45" s="208"/>
      <c r="F45" s="209"/>
      <c r="G45" s="63">
        <f>G42+G28+G14</f>
        <v>0</v>
      </c>
      <c r="H45" s="67">
        <f>H42+H28+H14</f>
        <v>0</v>
      </c>
      <c r="I45" s="67">
        <f>I42+I28+I14</f>
        <v>0</v>
      </c>
      <c r="J45" s="67">
        <f>SUM(H45:I45)</f>
        <v>0</v>
      </c>
      <c r="K45" s="11">
        <f>K42+K28+K14</f>
        <v>0</v>
      </c>
      <c r="L45" s="56"/>
      <c r="M45" s="53"/>
    </row>
  </sheetData>
  <sheetProtection password="CA5B" sheet="1" objects="1" scenarios="1"/>
  <protectedRanges>
    <protectedRange sqref="A19:J27 A33:J41 A5:J13" name="Range1"/>
  </protectedRanges>
  <mergeCells count="22">
    <mergeCell ref="L2:M2"/>
    <mergeCell ref="L33:M41"/>
    <mergeCell ref="L32:M32"/>
    <mergeCell ref="A1:M1"/>
    <mergeCell ref="A44:J44"/>
    <mergeCell ref="L29:M29"/>
    <mergeCell ref="L15:M15"/>
    <mergeCell ref="H2:J2"/>
    <mergeCell ref="L3:M3"/>
    <mergeCell ref="A45:F45"/>
    <mergeCell ref="A14:F14"/>
    <mergeCell ref="A28:F28"/>
    <mergeCell ref="A17:J17"/>
    <mergeCell ref="A31:J31"/>
    <mergeCell ref="A32:F32"/>
    <mergeCell ref="L4:M4"/>
    <mergeCell ref="L18:M18"/>
    <mergeCell ref="A42:F42"/>
    <mergeCell ref="L5:M13"/>
    <mergeCell ref="L19:M27"/>
    <mergeCell ref="A4:F4"/>
    <mergeCell ref="A18:F18"/>
  </mergeCells>
  <dataValidations count="3">
    <dataValidation allowBlank="1" showInputMessage="1" showErrorMessage="1" promptTitle="Salaries" prompt="Salaries are not an eligible activity under this program. Please refer to page X of Guidelines." sqref="J33:J41 J19:J27 J5:J13"/>
    <dataValidation type="list" allowBlank="1" showInputMessage="1" showErrorMessage="1" sqref="F5:F13 F19:F27 F33:F41">
      <formula1>$E$5:$E$9</formula1>
    </dataValidation>
    <dataValidation errorStyle="information" type="whole" allowBlank="1" showInputMessage="1" showErrorMessage="1" errorTitle="Breakdown" error="You must provide a breakdown for all line items over $5,000 on the relevant category tab." sqref="K19:K27 K5:K13 K33:K41">
      <formula1>5000</formula1>
      <formula2>9999999999</formula2>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2:L33"/>
  <sheetViews>
    <sheetView zoomScaleSheetLayoutView="100" zoomScalePageLayoutView="0" workbookViewId="0" topLeftCell="A1">
      <selection activeCell="C2" sqref="C2:I2"/>
    </sheetView>
  </sheetViews>
  <sheetFormatPr defaultColWidth="9.140625" defaultRowHeight="12.75"/>
  <cols>
    <col min="1" max="1" width="22.8515625" style="0" bestFit="1" customWidth="1"/>
    <col min="2" max="9" width="15.7109375" style="0" customWidth="1"/>
  </cols>
  <sheetData>
    <row r="1" ht="6" customHeight="1"/>
    <row r="2" spans="1:9" ht="24" customHeight="1">
      <c r="A2" s="239" t="s">
        <v>26</v>
      </c>
      <c r="B2" s="239"/>
      <c r="C2" s="242"/>
      <c r="D2" s="243"/>
      <c r="E2" s="243"/>
      <c r="F2" s="243"/>
      <c r="G2" s="243"/>
      <c r="H2" s="243"/>
      <c r="I2" s="243"/>
    </row>
    <row r="3" spans="1:9" ht="13.5" thickBot="1">
      <c r="A3" s="5"/>
      <c r="B3" s="5"/>
      <c r="C3" s="1"/>
      <c r="D3" s="1"/>
      <c r="E3" s="1"/>
      <c r="F3" s="1"/>
      <c r="G3" s="1"/>
      <c r="H3" s="1"/>
      <c r="I3" s="1"/>
    </row>
    <row r="4" spans="1:9" ht="37.5" customHeight="1" thickBot="1">
      <c r="A4" s="240" t="s">
        <v>94</v>
      </c>
      <c r="B4" s="241"/>
      <c r="C4" s="241"/>
      <c r="D4" s="241"/>
      <c r="E4" s="241"/>
      <c r="F4" s="241"/>
      <c r="G4" s="241"/>
      <c r="H4" s="241"/>
      <c r="I4" s="241"/>
    </row>
    <row r="5" spans="1:9" ht="52.5" customHeight="1">
      <c r="A5" s="246" t="s">
        <v>95</v>
      </c>
      <c r="B5" s="247"/>
      <c r="C5" s="247"/>
      <c r="D5" s="247"/>
      <c r="E5" s="247"/>
      <c r="F5" s="247"/>
      <c r="G5" s="247"/>
      <c r="H5" s="247"/>
      <c r="I5" s="247"/>
    </row>
    <row r="6" ht="12.75" thickBot="1">
      <c r="L6" s="1"/>
    </row>
    <row r="7" spans="1:9" s="13" customFormat="1" ht="51" customHeight="1" thickBot="1">
      <c r="A7" s="15"/>
      <c r="B7" s="244" t="s">
        <v>30</v>
      </c>
      <c r="C7" s="245"/>
      <c r="D7" s="245"/>
      <c r="E7" s="64" t="s">
        <v>10</v>
      </c>
      <c r="F7" s="221" t="s">
        <v>11</v>
      </c>
      <c r="G7" s="222"/>
      <c r="H7" s="223"/>
      <c r="I7" s="65" t="s">
        <v>12</v>
      </c>
    </row>
    <row r="8" spans="1:9" ht="12.75">
      <c r="A8" s="73"/>
      <c r="B8" s="68"/>
      <c r="C8" s="69"/>
      <c r="D8" s="70"/>
      <c r="E8" s="74"/>
      <c r="F8" s="74"/>
      <c r="G8" s="74"/>
      <c r="H8" s="74"/>
      <c r="I8" s="74"/>
    </row>
    <row r="9" spans="1:9" s="13" customFormat="1" ht="21.75" customHeight="1">
      <c r="A9" s="84"/>
      <c r="B9" s="80" t="s">
        <v>2</v>
      </c>
      <c r="C9" s="81" t="s">
        <v>3</v>
      </c>
      <c r="D9" s="82" t="s">
        <v>16</v>
      </c>
      <c r="E9" s="75"/>
      <c r="F9" s="135" t="s">
        <v>122</v>
      </c>
      <c r="G9" s="135" t="s">
        <v>123</v>
      </c>
      <c r="H9" s="135" t="s">
        <v>124</v>
      </c>
      <c r="I9" s="77"/>
    </row>
    <row r="10" spans="1:9" s="13" customFormat="1" ht="30.75" hidden="1">
      <c r="A10" s="83" t="s">
        <v>8</v>
      </c>
      <c r="B10" s="71"/>
      <c r="C10" s="14"/>
      <c r="D10" s="72"/>
      <c r="E10" s="75"/>
      <c r="F10" s="76"/>
      <c r="G10" s="76"/>
      <c r="H10" s="76"/>
      <c r="I10" s="77"/>
    </row>
    <row r="11" spans="1:9" s="13" customFormat="1" ht="24.75" customHeight="1">
      <c r="A11" s="85" t="s">
        <v>7</v>
      </c>
      <c r="B11" s="172">
        <f>DSUM('Activity Costing'!$A$3:$K$13,'Activity Costing'!$G$3,$A$10:$A11)</f>
        <v>0</v>
      </c>
      <c r="C11" s="173">
        <f>DSUM('Activity Costing'!A15:K27,'Activity Costing'!G15,A10:A11)</f>
        <v>0</v>
      </c>
      <c r="D11" s="174">
        <f>DSUM('Activity Costing'!A29:K41,'Activity Costing'!G29,A10:A11)</f>
        <v>0</v>
      </c>
      <c r="E11" s="175">
        <f>SUM(B11:D11)</f>
        <v>0</v>
      </c>
      <c r="F11" s="176">
        <f>DSUM('Activity Costing'!A3:K45,'Activity Costing'!H3,A10:A11)</f>
        <v>0</v>
      </c>
      <c r="G11" s="176">
        <f>DSUM('Activity Costing'!A3:K45,'Activity Costing'!I3,A10:A11)</f>
        <v>0</v>
      </c>
      <c r="H11" s="176">
        <f>DSUM('Activity Costing'!A3:K45,'Activity Costing'!J3,A10:A11)</f>
        <v>0</v>
      </c>
      <c r="I11" s="177">
        <f>E11+H11</f>
        <v>0</v>
      </c>
    </row>
    <row r="12" spans="1:9" s="13" customFormat="1" ht="24.75" customHeight="1">
      <c r="A12" s="85" t="s">
        <v>17</v>
      </c>
      <c r="B12" s="172">
        <f>DSUM('Activity Costing'!$A$3:$K$13,'Activity Costing'!$G$3,$A$10:$A$12)-$B$11</f>
        <v>0</v>
      </c>
      <c r="C12" s="173">
        <f>DSUM('Activity Costing'!A15:K27,'Activity Costing'!G15,A10:A12)-C11</f>
        <v>0</v>
      </c>
      <c r="D12" s="174">
        <f>DSUM('Activity Costing'!A29:K41,'Activity Costing'!G29,A10:A12)-D11</f>
        <v>0</v>
      </c>
      <c r="E12" s="175">
        <f>SUM(B12:D12)</f>
        <v>0</v>
      </c>
      <c r="F12" s="176">
        <f>DSUM('Activity Costing'!A3:K45,'Activity Costing'!H4,A10:A12)-F11</f>
        <v>0</v>
      </c>
      <c r="G12" s="176">
        <f>DSUM('Activity Costing'!A3:K45,'Activity Costing'!I3,A10:A12)-G11</f>
        <v>0</v>
      </c>
      <c r="H12" s="176">
        <f>DSUM('Activity Costing'!A3:K45,'Activity Costing'!J3,A10:A12)-H11</f>
        <v>0</v>
      </c>
      <c r="I12" s="177">
        <f>E12+H12</f>
        <v>0</v>
      </c>
    </row>
    <row r="13" spans="1:9" s="13" customFormat="1" ht="24.75" customHeight="1">
      <c r="A13" s="85" t="s">
        <v>132</v>
      </c>
      <c r="B13" s="172">
        <f>DSUM('Activity Costing'!$A$3:$K$13,'Activity Costing'!$G$3,$A$10:$A$13)-$B$12-$B$11</f>
        <v>0</v>
      </c>
      <c r="C13" s="173">
        <f>DSUM('Activity Costing'!A15:K27,'Activity Costing'!G15,A10:A13)-C12-C11</f>
        <v>0</v>
      </c>
      <c r="D13" s="174">
        <f>DSUM('Activity Costing'!A29:K41,'Activity Costing'!G29,A10:A13)-D12-D11</f>
        <v>0</v>
      </c>
      <c r="E13" s="175">
        <f>SUM(B13:D13)</f>
        <v>0</v>
      </c>
      <c r="F13" s="176">
        <f>DSUM('Activity Costing'!A3:K45,'Activity Costing'!H3,A10:A13)-F12-F11</f>
        <v>0</v>
      </c>
      <c r="G13" s="176">
        <f>DSUM('Activity Costing'!A3:K45,'Activity Costing'!I3,A10:A13)-G12-G11</f>
        <v>0</v>
      </c>
      <c r="H13" s="176">
        <f>DSUM('Activity Costing'!A3:K45,'Activity Costing'!J3,A10:A13)-H11-H12</f>
        <v>0</v>
      </c>
      <c r="I13" s="177">
        <f>E13+H13</f>
        <v>0</v>
      </c>
    </row>
    <row r="14" spans="1:9" s="13" customFormat="1" ht="24.75" customHeight="1" thickBot="1">
      <c r="A14" s="85" t="s">
        <v>6</v>
      </c>
      <c r="B14" s="172">
        <f>DSUM('Activity Costing'!$A$3:$K$13,'Activity Costing'!$G$3,$A$10:$A$14)-$B$13-$B$12-$B$11</f>
        <v>0</v>
      </c>
      <c r="C14" s="173">
        <f>DSUM('Activity Costing'!A15:K27,'Activity Costing'!G15,A10:A14)-C13-C12-C11</f>
        <v>0</v>
      </c>
      <c r="D14" s="174">
        <f>DSUM('Activity Costing'!A29:K41,'Activity Costing'!G29,A10:A14)-D13-D12-D11</f>
        <v>0</v>
      </c>
      <c r="E14" s="175">
        <f>SUM(B14:D14)</f>
        <v>0</v>
      </c>
      <c r="F14" s="176">
        <f>DSUM('Activity Costing'!A3:K45,'Activity Costing'!H3,A10:A14)-F13-F12-F11</f>
        <v>0</v>
      </c>
      <c r="G14" s="176">
        <f>DSUM('Activity Costing'!A3:K45,'Activity Costing'!I3,A10:A14)-G13-G12-G11</f>
        <v>0</v>
      </c>
      <c r="H14" s="176">
        <f>DSUM('Activity Costing'!A3:K45,'Activity Costing'!J3,A10:A14)-H13-H12-H11</f>
        <v>0</v>
      </c>
      <c r="I14" s="177">
        <f>E14+H14</f>
        <v>0</v>
      </c>
    </row>
    <row r="15" spans="1:9" s="13" customFormat="1" ht="24.75" customHeight="1" thickBot="1">
      <c r="A15" s="78" t="s">
        <v>4</v>
      </c>
      <c r="B15" s="166">
        <f aca="true" t="shared" si="0" ref="B15:I15">SUM(B11:B14)</f>
        <v>0</v>
      </c>
      <c r="C15" s="167">
        <f t="shared" si="0"/>
        <v>0</v>
      </c>
      <c r="D15" s="168">
        <f t="shared" si="0"/>
        <v>0</v>
      </c>
      <c r="E15" s="169">
        <f t="shared" si="0"/>
        <v>0</v>
      </c>
      <c r="F15" s="170">
        <f t="shared" si="0"/>
        <v>0</v>
      </c>
      <c r="G15" s="170">
        <f t="shared" si="0"/>
        <v>0</v>
      </c>
      <c r="H15" s="170">
        <f t="shared" si="0"/>
        <v>0</v>
      </c>
      <c r="I15" s="171">
        <f t="shared" si="0"/>
        <v>0</v>
      </c>
    </row>
    <row r="16" spans="1:9" ht="12.75" thickBot="1">
      <c r="A16" s="2"/>
      <c r="B16" s="3"/>
      <c r="C16" s="3"/>
      <c r="D16" s="4"/>
      <c r="E16" s="3"/>
      <c r="F16" s="3"/>
      <c r="G16" s="3"/>
      <c r="H16" s="3"/>
      <c r="I16" s="3"/>
    </row>
    <row r="17" spans="1:9" ht="24.75" customHeight="1">
      <c r="A17" s="231" t="s">
        <v>13</v>
      </c>
      <c r="B17" s="232"/>
      <c r="C17" s="232"/>
      <c r="D17" s="232"/>
      <c r="E17" s="232"/>
      <c r="F17" s="232"/>
      <c r="G17" s="232"/>
      <c r="H17" s="232"/>
      <c r="I17" s="260"/>
    </row>
    <row r="18" spans="1:9" ht="34.5" customHeight="1">
      <c r="A18" s="248" t="s">
        <v>27</v>
      </c>
      <c r="B18" s="249"/>
      <c r="C18" s="249"/>
      <c r="D18" s="249"/>
      <c r="E18" s="163">
        <f>E15</f>
        <v>0</v>
      </c>
      <c r="F18" s="224" t="str">
        <f>IF(E18&lt;=(90%*E20),"OKAY","CHECK: Amount requested from the Trust is only up to 90% of the total project value")</f>
        <v>OKAY</v>
      </c>
      <c r="G18" s="225"/>
      <c r="H18" s="225"/>
      <c r="I18" s="226"/>
    </row>
    <row r="19" spans="1:9" ht="34.5" customHeight="1">
      <c r="A19" s="250" t="s">
        <v>14</v>
      </c>
      <c r="B19" s="251"/>
      <c r="C19" s="251"/>
      <c r="D19" s="251"/>
      <c r="E19" s="164">
        <f>H15</f>
        <v>0</v>
      </c>
      <c r="F19" s="136"/>
      <c r="G19" s="137"/>
      <c r="H19" s="137"/>
      <c r="I19" s="161"/>
    </row>
    <row r="20" spans="1:9" ht="34.5" customHeight="1" thickBot="1">
      <c r="A20" s="229" t="s">
        <v>15</v>
      </c>
      <c r="B20" s="230"/>
      <c r="C20" s="230"/>
      <c r="D20" s="230"/>
      <c r="E20" s="165">
        <f>SUM(I15)</f>
        <v>0</v>
      </c>
      <c r="F20" s="159"/>
      <c r="G20" s="160"/>
      <c r="H20" s="160"/>
      <c r="I20" s="162"/>
    </row>
    <row r="21" ht="12.75" thickBot="1"/>
    <row r="22" spans="1:9" ht="24.75" customHeight="1">
      <c r="A22" s="231" t="s">
        <v>106</v>
      </c>
      <c r="B22" s="232"/>
      <c r="C22" s="232"/>
      <c r="D22" s="232"/>
      <c r="E22" s="232"/>
      <c r="F22" s="232"/>
      <c r="G22" s="232"/>
      <c r="H22" s="232"/>
      <c r="I22" s="232"/>
    </row>
    <row r="23" spans="1:9" s="13" customFormat="1" ht="32.25" customHeight="1">
      <c r="A23" s="238" t="s">
        <v>19</v>
      </c>
      <c r="B23" s="202"/>
      <c r="C23" s="66" t="s">
        <v>24</v>
      </c>
      <c r="D23" s="254" t="s">
        <v>20</v>
      </c>
      <c r="E23" s="255"/>
      <c r="F23" s="256"/>
      <c r="G23" s="57" t="s">
        <v>21</v>
      </c>
      <c r="H23" s="57" t="s">
        <v>22</v>
      </c>
      <c r="I23" s="79" t="s">
        <v>23</v>
      </c>
    </row>
    <row r="24" spans="1:9" ht="24.75" customHeight="1">
      <c r="A24" s="252"/>
      <c r="B24" s="253"/>
      <c r="C24" s="151"/>
      <c r="D24" s="257"/>
      <c r="E24" s="258"/>
      <c r="F24" s="259"/>
      <c r="G24" s="153" t="s">
        <v>25</v>
      </c>
      <c r="H24" s="154"/>
      <c r="I24" s="155" t="s">
        <v>25</v>
      </c>
    </row>
    <row r="25" spans="1:9" ht="26.25" customHeight="1">
      <c r="A25" s="227"/>
      <c r="B25" s="228"/>
      <c r="C25" s="151"/>
      <c r="D25" s="257"/>
      <c r="E25" s="258"/>
      <c r="F25" s="259"/>
      <c r="G25" s="153" t="s">
        <v>25</v>
      </c>
      <c r="H25" s="154"/>
      <c r="I25" s="155" t="s">
        <v>25</v>
      </c>
    </row>
    <row r="26" spans="1:9" ht="24.75" customHeight="1">
      <c r="A26" s="227"/>
      <c r="B26" s="228"/>
      <c r="C26" s="151"/>
      <c r="D26" s="257"/>
      <c r="E26" s="258"/>
      <c r="F26" s="259"/>
      <c r="G26" s="153" t="s">
        <v>25</v>
      </c>
      <c r="H26" s="154"/>
      <c r="I26" s="155" t="s">
        <v>25</v>
      </c>
    </row>
    <row r="27" spans="1:9" ht="26.25" customHeight="1">
      <c r="A27" s="227"/>
      <c r="B27" s="228"/>
      <c r="C27" s="151"/>
      <c r="D27" s="257"/>
      <c r="E27" s="258"/>
      <c r="F27" s="259"/>
      <c r="G27" s="153" t="s">
        <v>25</v>
      </c>
      <c r="H27" s="154"/>
      <c r="I27" s="155" t="s">
        <v>25</v>
      </c>
    </row>
    <row r="28" spans="1:9" ht="25.5" customHeight="1">
      <c r="A28" s="227"/>
      <c r="B28" s="228"/>
      <c r="C28" s="151"/>
      <c r="D28" s="257"/>
      <c r="E28" s="258"/>
      <c r="F28" s="259"/>
      <c r="G28" s="153" t="s">
        <v>25</v>
      </c>
      <c r="H28" s="154"/>
      <c r="I28" s="155" t="s">
        <v>25</v>
      </c>
    </row>
    <row r="29" spans="1:9" ht="24.75" customHeight="1">
      <c r="A29" s="227"/>
      <c r="B29" s="228"/>
      <c r="C29" s="151"/>
      <c r="D29" s="257"/>
      <c r="E29" s="258"/>
      <c r="F29" s="259"/>
      <c r="G29" s="153" t="s">
        <v>25</v>
      </c>
      <c r="H29" s="154"/>
      <c r="I29" s="155" t="s">
        <v>25</v>
      </c>
    </row>
    <row r="30" spans="1:9" ht="24.75" customHeight="1">
      <c r="A30" s="227"/>
      <c r="B30" s="228"/>
      <c r="C30" s="151"/>
      <c r="D30" s="257"/>
      <c r="E30" s="258"/>
      <c r="F30" s="259"/>
      <c r="G30" s="153" t="s">
        <v>25</v>
      </c>
      <c r="H30" s="154"/>
      <c r="I30" s="155" t="s">
        <v>25</v>
      </c>
    </row>
    <row r="31" spans="1:9" ht="26.25" customHeight="1">
      <c r="A31" s="227"/>
      <c r="B31" s="228"/>
      <c r="C31" s="151"/>
      <c r="D31" s="257"/>
      <c r="E31" s="258"/>
      <c r="F31" s="259"/>
      <c r="G31" s="153" t="s">
        <v>25</v>
      </c>
      <c r="H31" s="154"/>
      <c r="I31" s="155" t="s">
        <v>25</v>
      </c>
    </row>
    <row r="32" spans="1:9" ht="24.75" customHeight="1" thickBot="1">
      <c r="A32" s="236"/>
      <c r="B32" s="237"/>
      <c r="C32" s="152"/>
      <c r="D32" s="257"/>
      <c r="E32" s="258"/>
      <c r="F32" s="259"/>
      <c r="G32" s="156" t="s">
        <v>25</v>
      </c>
      <c r="H32" s="157"/>
      <c r="I32" s="158" t="s">
        <v>25</v>
      </c>
    </row>
    <row r="33" spans="1:9" ht="24.75" customHeight="1" thickBot="1">
      <c r="A33" s="233" t="s">
        <v>125</v>
      </c>
      <c r="B33" s="234"/>
      <c r="C33" s="145">
        <f>SUM(C24:C32)</f>
        <v>0</v>
      </c>
      <c r="D33" s="235" t="str">
        <f>IF(C33=H15,"OKAY","Must total Other Funding Sources")</f>
        <v>OKAY</v>
      </c>
      <c r="E33" s="235"/>
      <c r="F33" s="235"/>
      <c r="G33" s="235"/>
      <c r="H33" s="235"/>
      <c r="I33" s="235"/>
    </row>
  </sheetData>
  <sheetProtection/>
  <protectedRanges>
    <protectedRange sqref="A24:I32" name="Range1"/>
  </protectedRanges>
  <mergeCells count="34">
    <mergeCell ref="D32:F32"/>
    <mergeCell ref="A17:I17"/>
    <mergeCell ref="D24:F24"/>
    <mergeCell ref="D25:F25"/>
    <mergeCell ref="D26:F26"/>
    <mergeCell ref="D27:F27"/>
    <mergeCell ref="D28:F28"/>
    <mergeCell ref="D29:F29"/>
    <mergeCell ref="A18:D18"/>
    <mergeCell ref="A19:D19"/>
    <mergeCell ref="A24:B24"/>
    <mergeCell ref="D23:F23"/>
    <mergeCell ref="D30:F30"/>
    <mergeCell ref="D31:F31"/>
    <mergeCell ref="A33:B33"/>
    <mergeCell ref="D33:I33"/>
    <mergeCell ref="A32:B32"/>
    <mergeCell ref="A31:B31"/>
    <mergeCell ref="A23:B23"/>
    <mergeCell ref="A2:B2"/>
    <mergeCell ref="A4:I4"/>
    <mergeCell ref="C2:I2"/>
    <mergeCell ref="B7:D7"/>
    <mergeCell ref="A5:I5"/>
    <mergeCell ref="F7:H7"/>
    <mergeCell ref="F18:I18"/>
    <mergeCell ref="A29:B29"/>
    <mergeCell ref="A30:B30"/>
    <mergeCell ref="A20:D20"/>
    <mergeCell ref="A26:B26"/>
    <mergeCell ref="A25:B25"/>
    <mergeCell ref="A22:I22"/>
    <mergeCell ref="A28:B28"/>
    <mergeCell ref="A27:B27"/>
  </mergeCells>
  <printOptions/>
  <pageMargins left="0.5511811023622047" right="0.5511811023622047" top="0.3937007874015748" bottom="0.3937007874015748" header="0.31496062992125984" footer="0.31496062992125984"/>
  <pageSetup fitToHeight="0" fitToWidth="1" horizontalDpi="600" verticalDpi="600" orientation="landscape" paperSize="9" scale="92" r:id="rId1"/>
  <rowBreaks count="1" manualBreakCount="1">
    <brk id="20" max="8" man="1"/>
  </rowBreaks>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theme="9" tint="0.39998000860214233"/>
  </sheetPr>
  <dimension ref="A1:D39"/>
  <sheetViews>
    <sheetView zoomScalePageLayoutView="0" workbookViewId="0" topLeftCell="A1">
      <selection activeCell="A1" sqref="A1:D1"/>
    </sheetView>
  </sheetViews>
  <sheetFormatPr defaultColWidth="9.140625" defaultRowHeight="12.75"/>
  <cols>
    <col min="1" max="1" width="62.57421875" style="0" customWidth="1"/>
    <col min="2" max="4" width="20.7109375" style="0" customWidth="1"/>
  </cols>
  <sheetData>
    <row r="1" spans="1:4" ht="18">
      <c r="A1" s="264" t="s">
        <v>7</v>
      </c>
      <c r="B1" s="264"/>
      <c r="C1" s="264"/>
      <c r="D1" s="264"/>
    </row>
    <row r="2" spans="1:4" ht="25.5">
      <c r="A2" s="93" t="s">
        <v>97</v>
      </c>
      <c r="B2" s="86" t="s">
        <v>120</v>
      </c>
      <c r="C2" s="88" t="s">
        <v>121</v>
      </c>
      <c r="D2" s="90" t="s">
        <v>61</v>
      </c>
    </row>
    <row r="3" spans="1:4" ht="12">
      <c r="A3" s="97"/>
      <c r="B3" s="98"/>
      <c r="C3" s="95"/>
      <c r="D3" s="91">
        <f>SUM(B3:C3)</f>
        <v>0</v>
      </c>
    </row>
    <row r="4" spans="1:4" ht="12">
      <c r="A4" s="96"/>
      <c r="B4" s="94"/>
      <c r="C4" s="95"/>
      <c r="D4" s="91">
        <f aca="true" t="shared" si="0" ref="D4:D32">SUM(B4:C4)</f>
        <v>0</v>
      </c>
    </row>
    <row r="5" spans="1:4" ht="12">
      <c r="A5" s="96"/>
      <c r="B5" s="94"/>
      <c r="C5" s="95"/>
      <c r="D5" s="91">
        <f t="shared" si="0"/>
        <v>0</v>
      </c>
    </row>
    <row r="6" spans="1:4" ht="12">
      <c r="A6" s="96"/>
      <c r="B6" s="94"/>
      <c r="C6" s="95"/>
      <c r="D6" s="91">
        <f t="shared" si="0"/>
        <v>0</v>
      </c>
    </row>
    <row r="7" spans="1:4" ht="12">
      <c r="A7" s="96"/>
      <c r="B7" s="94"/>
      <c r="C7" s="95"/>
      <c r="D7" s="91">
        <f t="shared" si="0"/>
        <v>0</v>
      </c>
    </row>
    <row r="8" spans="1:4" ht="12">
      <c r="A8" s="96"/>
      <c r="B8" s="94"/>
      <c r="C8" s="95"/>
      <c r="D8" s="91">
        <f t="shared" si="0"/>
        <v>0</v>
      </c>
    </row>
    <row r="9" spans="1:4" ht="12">
      <c r="A9" s="96"/>
      <c r="B9" s="94"/>
      <c r="C9" s="95"/>
      <c r="D9" s="91">
        <f t="shared" si="0"/>
        <v>0</v>
      </c>
    </row>
    <row r="10" spans="1:4" ht="12">
      <c r="A10" s="96"/>
      <c r="B10" s="94"/>
      <c r="C10" s="95"/>
      <c r="D10" s="91">
        <f t="shared" si="0"/>
        <v>0</v>
      </c>
    </row>
    <row r="11" spans="1:4" ht="12">
      <c r="A11" s="96"/>
      <c r="B11" s="94"/>
      <c r="C11" s="95"/>
      <c r="D11" s="91">
        <f t="shared" si="0"/>
        <v>0</v>
      </c>
    </row>
    <row r="12" spans="1:4" ht="12">
      <c r="A12" s="96"/>
      <c r="B12" s="94"/>
      <c r="C12" s="95"/>
      <c r="D12" s="91">
        <f t="shared" si="0"/>
        <v>0</v>
      </c>
    </row>
    <row r="13" spans="1:4" ht="12">
      <c r="A13" s="96"/>
      <c r="B13" s="94"/>
      <c r="C13" s="95"/>
      <c r="D13" s="91">
        <f t="shared" si="0"/>
        <v>0</v>
      </c>
    </row>
    <row r="14" spans="1:4" ht="12">
      <c r="A14" s="96"/>
      <c r="B14" s="94"/>
      <c r="C14" s="95"/>
      <c r="D14" s="91">
        <f t="shared" si="0"/>
        <v>0</v>
      </c>
    </row>
    <row r="15" spans="1:4" ht="12">
      <c r="A15" s="96"/>
      <c r="B15" s="94"/>
      <c r="C15" s="95"/>
      <c r="D15" s="91">
        <f t="shared" si="0"/>
        <v>0</v>
      </c>
    </row>
    <row r="16" spans="1:4" ht="12">
      <c r="A16" s="96"/>
      <c r="B16" s="94"/>
      <c r="C16" s="95"/>
      <c r="D16" s="91">
        <f t="shared" si="0"/>
        <v>0</v>
      </c>
    </row>
    <row r="17" spans="1:4" ht="12">
      <c r="A17" s="96"/>
      <c r="B17" s="94"/>
      <c r="C17" s="95"/>
      <c r="D17" s="91">
        <f t="shared" si="0"/>
        <v>0</v>
      </c>
    </row>
    <row r="18" spans="1:4" ht="12">
      <c r="A18" s="96"/>
      <c r="B18" s="94"/>
      <c r="C18" s="95"/>
      <c r="D18" s="91">
        <f t="shared" si="0"/>
        <v>0</v>
      </c>
    </row>
    <row r="19" spans="1:4" ht="12">
      <c r="A19" s="96"/>
      <c r="B19" s="94"/>
      <c r="C19" s="95"/>
      <c r="D19" s="91">
        <f t="shared" si="0"/>
        <v>0</v>
      </c>
    </row>
    <row r="20" spans="1:4" ht="12">
      <c r="A20" s="96"/>
      <c r="B20" s="94"/>
      <c r="C20" s="95"/>
      <c r="D20" s="91">
        <f t="shared" si="0"/>
        <v>0</v>
      </c>
    </row>
    <row r="21" spans="1:4" ht="12">
      <c r="A21" s="96"/>
      <c r="B21" s="94"/>
      <c r="C21" s="95"/>
      <c r="D21" s="91">
        <f t="shared" si="0"/>
        <v>0</v>
      </c>
    </row>
    <row r="22" spans="1:4" ht="12">
      <c r="A22" s="96"/>
      <c r="B22" s="94"/>
      <c r="C22" s="95"/>
      <c r="D22" s="91">
        <f t="shared" si="0"/>
        <v>0</v>
      </c>
    </row>
    <row r="23" spans="1:4" ht="12">
      <c r="A23" s="96"/>
      <c r="B23" s="94"/>
      <c r="C23" s="95"/>
      <c r="D23" s="91">
        <f t="shared" si="0"/>
        <v>0</v>
      </c>
    </row>
    <row r="24" spans="1:4" ht="12">
      <c r="A24" s="96"/>
      <c r="B24" s="94"/>
      <c r="C24" s="95"/>
      <c r="D24" s="91">
        <f t="shared" si="0"/>
        <v>0</v>
      </c>
    </row>
    <row r="25" spans="1:4" ht="12">
      <c r="A25" s="96"/>
      <c r="B25" s="94"/>
      <c r="C25" s="95"/>
      <c r="D25" s="91">
        <f t="shared" si="0"/>
        <v>0</v>
      </c>
    </row>
    <row r="26" spans="1:4" ht="12">
      <c r="A26" s="96"/>
      <c r="B26" s="94"/>
      <c r="C26" s="95"/>
      <c r="D26" s="91">
        <f t="shared" si="0"/>
        <v>0</v>
      </c>
    </row>
    <row r="27" spans="1:4" ht="12">
      <c r="A27" s="96"/>
      <c r="B27" s="94"/>
      <c r="C27" s="95"/>
      <c r="D27" s="91">
        <f t="shared" si="0"/>
        <v>0</v>
      </c>
    </row>
    <row r="28" spans="1:4" ht="12">
      <c r="A28" s="96"/>
      <c r="B28" s="94"/>
      <c r="C28" s="95"/>
      <c r="D28" s="91">
        <f t="shared" si="0"/>
        <v>0</v>
      </c>
    </row>
    <row r="29" spans="1:4" ht="12">
      <c r="A29" s="96"/>
      <c r="B29" s="94"/>
      <c r="C29" s="95"/>
      <c r="D29" s="91">
        <f t="shared" si="0"/>
        <v>0</v>
      </c>
    </row>
    <row r="30" spans="1:4" ht="12">
      <c r="A30" s="96"/>
      <c r="B30" s="94"/>
      <c r="C30" s="95"/>
      <c r="D30" s="91">
        <f t="shared" si="0"/>
        <v>0</v>
      </c>
    </row>
    <row r="31" spans="1:4" ht="12">
      <c r="A31" s="96"/>
      <c r="B31" s="94"/>
      <c r="C31" s="95"/>
      <c r="D31" s="91">
        <f t="shared" si="0"/>
        <v>0</v>
      </c>
    </row>
    <row r="32" spans="1:4" ht="12">
      <c r="A32" s="96"/>
      <c r="B32" s="94"/>
      <c r="C32" s="95"/>
      <c r="D32" s="91">
        <f t="shared" si="0"/>
        <v>0</v>
      </c>
    </row>
    <row r="33" spans="1:4" ht="12.75">
      <c r="A33" s="144" t="s">
        <v>62</v>
      </c>
      <c r="B33" s="141">
        <f>SUM(B3:B32)</f>
        <v>0</v>
      </c>
      <c r="C33" s="142">
        <f>SUM(C3:C32)</f>
        <v>0</v>
      </c>
      <c r="D33" s="143">
        <f>SUM(B33:C33)</f>
        <v>0</v>
      </c>
    </row>
    <row r="34" spans="1:4" ht="12.75">
      <c r="A34" s="144" t="s">
        <v>119</v>
      </c>
      <c r="B34" s="141">
        <f>'Funding Request'!E11</f>
        <v>0</v>
      </c>
      <c r="C34" s="142">
        <f>'Funding Request'!H11</f>
        <v>0</v>
      </c>
      <c r="D34" s="143">
        <f>'Funding Request'!I11</f>
        <v>0</v>
      </c>
    </row>
    <row r="35" spans="1:4" ht="12.75" customHeight="1">
      <c r="A35" s="139"/>
      <c r="B35" s="262" t="str">
        <f>IF(B33=B34,"OKAY","CHECK: Funds match the 'Activity Costing' tab")</f>
        <v>OKAY</v>
      </c>
      <c r="C35" s="261" t="str">
        <f>IF(C33=C34,"OKAY","CHECK: Funds match the 'Activity Costing' tab")</f>
        <v>OKAY</v>
      </c>
      <c r="D35" s="139"/>
    </row>
    <row r="36" spans="1:4" ht="12">
      <c r="A36" s="140"/>
      <c r="B36" s="262"/>
      <c r="C36" s="261"/>
      <c r="D36" s="140"/>
    </row>
    <row r="37" spans="2:4" ht="12.75" customHeight="1">
      <c r="B37" s="263" t="s">
        <v>127</v>
      </c>
      <c r="C37" s="263"/>
      <c r="D37" s="140"/>
    </row>
    <row r="38" spans="2:4" ht="12">
      <c r="B38" s="263"/>
      <c r="C38" s="263"/>
      <c r="D38" s="140"/>
    </row>
    <row r="39" spans="2:3" ht="12">
      <c r="B39" s="263"/>
      <c r="C39" s="263"/>
    </row>
  </sheetData>
  <sheetProtection password="CA5B" sheet="1" objects="1" scenarios="1"/>
  <mergeCells count="4">
    <mergeCell ref="C35:C36"/>
    <mergeCell ref="B35:B36"/>
    <mergeCell ref="B37:C39"/>
    <mergeCell ref="A1:D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D39"/>
  <sheetViews>
    <sheetView zoomScalePageLayoutView="0" workbookViewId="0" topLeftCell="A1">
      <selection activeCell="A1" sqref="A1:D1"/>
    </sheetView>
  </sheetViews>
  <sheetFormatPr defaultColWidth="9.140625" defaultRowHeight="12.75"/>
  <cols>
    <col min="1" max="1" width="62.57421875" style="0" customWidth="1"/>
    <col min="2" max="4" width="20.7109375" style="0" customWidth="1"/>
  </cols>
  <sheetData>
    <row r="1" spans="1:4" ht="18">
      <c r="A1" s="265" t="s">
        <v>17</v>
      </c>
      <c r="B1" s="265"/>
      <c r="C1" s="265"/>
      <c r="D1" s="265"/>
    </row>
    <row r="2" spans="1:4" ht="25.5">
      <c r="A2" s="93" t="s">
        <v>97</v>
      </c>
      <c r="B2" s="86" t="s">
        <v>96</v>
      </c>
      <c r="C2" s="88" t="s">
        <v>60</v>
      </c>
      <c r="D2" s="90" t="s">
        <v>61</v>
      </c>
    </row>
    <row r="3" spans="1:4" ht="12">
      <c r="A3" s="97"/>
      <c r="B3" s="98"/>
      <c r="C3" s="95"/>
      <c r="D3" s="91">
        <f>SUM(B3:C3)</f>
        <v>0</v>
      </c>
    </row>
    <row r="4" spans="1:4" ht="12">
      <c r="A4" s="96"/>
      <c r="B4" s="94"/>
      <c r="C4" s="95"/>
      <c r="D4" s="91">
        <f aca="true" t="shared" si="0" ref="D4:D32">SUM(B4:C4)</f>
        <v>0</v>
      </c>
    </row>
    <row r="5" spans="1:4" ht="12">
      <c r="A5" s="96"/>
      <c r="B5" s="94"/>
      <c r="C5" s="95"/>
      <c r="D5" s="91">
        <f t="shared" si="0"/>
        <v>0</v>
      </c>
    </row>
    <row r="6" spans="1:4" ht="12">
      <c r="A6" s="96"/>
      <c r="B6" s="94"/>
      <c r="C6" s="95"/>
      <c r="D6" s="91">
        <f t="shared" si="0"/>
        <v>0</v>
      </c>
    </row>
    <row r="7" spans="1:4" ht="12">
      <c r="A7" s="96"/>
      <c r="B7" s="94"/>
      <c r="C7" s="95"/>
      <c r="D7" s="91">
        <f t="shared" si="0"/>
        <v>0</v>
      </c>
    </row>
    <row r="8" spans="1:4" ht="12">
      <c r="A8" s="96"/>
      <c r="B8" s="94"/>
      <c r="C8" s="95"/>
      <c r="D8" s="91">
        <f t="shared" si="0"/>
        <v>0</v>
      </c>
    </row>
    <row r="9" spans="1:4" ht="12">
      <c r="A9" s="96"/>
      <c r="B9" s="94"/>
      <c r="C9" s="95"/>
      <c r="D9" s="91">
        <f t="shared" si="0"/>
        <v>0</v>
      </c>
    </row>
    <row r="10" spans="1:4" ht="12">
      <c r="A10" s="96"/>
      <c r="B10" s="94"/>
      <c r="C10" s="95"/>
      <c r="D10" s="91">
        <f t="shared" si="0"/>
        <v>0</v>
      </c>
    </row>
    <row r="11" spans="1:4" ht="12">
      <c r="A11" s="96"/>
      <c r="B11" s="94"/>
      <c r="C11" s="95"/>
      <c r="D11" s="91">
        <f t="shared" si="0"/>
        <v>0</v>
      </c>
    </row>
    <row r="12" spans="1:4" ht="12">
      <c r="A12" s="96"/>
      <c r="B12" s="94"/>
      <c r="C12" s="95"/>
      <c r="D12" s="91">
        <f t="shared" si="0"/>
        <v>0</v>
      </c>
    </row>
    <row r="13" spans="1:4" ht="12">
      <c r="A13" s="96"/>
      <c r="B13" s="94"/>
      <c r="C13" s="95"/>
      <c r="D13" s="91">
        <f t="shared" si="0"/>
        <v>0</v>
      </c>
    </row>
    <row r="14" spans="1:4" ht="12">
      <c r="A14" s="96"/>
      <c r="B14" s="94"/>
      <c r="C14" s="95"/>
      <c r="D14" s="91">
        <f t="shared" si="0"/>
        <v>0</v>
      </c>
    </row>
    <row r="15" spans="1:4" ht="12">
      <c r="A15" s="96"/>
      <c r="B15" s="94"/>
      <c r="C15" s="95"/>
      <c r="D15" s="91">
        <f t="shared" si="0"/>
        <v>0</v>
      </c>
    </row>
    <row r="16" spans="1:4" ht="12">
      <c r="A16" s="96"/>
      <c r="B16" s="94"/>
      <c r="C16" s="95"/>
      <c r="D16" s="91">
        <f t="shared" si="0"/>
        <v>0</v>
      </c>
    </row>
    <row r="17" spans="1:4" ht="12">
      <c r="A17" s="96"/>
      <c r="B17" s="94"/>
      <c r="C17" s="95"/>
      <c r="D17" s="91">
        <f t="shared" si="0"/>
        <v>0</v>
      </c>
    </row>
    <row r="18" spans="1:4" ht="12">
      <c r="A18" s="96"/>
      <c r="B18" s="94"/>
      <c r="C18" s="95"/>
      <c r="D18" s="91">
        <f t="shared" si="0"/>
        <v>0</v>
      </c>
    </row>
    <row r="19" spans="1:4" ht="12">
      <c r="A19" s="96"/>
      <c r="B19" s="94"/>
      <c r="C19" s="95"/>
      <c r="D19" s="91">
        <f t="shared" si="0"/>
        <v>0</v>
      </c>
    </row>
    <row r="20" spans="1:4" ht="12">
      <c r="A20" s="96"/>
      <c r="B20" s="94"/>
      <c r="C20" s="95"/>
      <c r="D20" s="91">
        <f t="shared" si="0"/>
        <v>0</v>
      </c>
    </row>
    <row r="21" spans="1:4" ht="12">
      <c r="A21" s="96"/>
      <c r="B21" s="94"/>
      <c r="C21" s="95"/>
      <c r="D21" s="91">
        <f t="shared" si="0"/>
        <v>0</v>
      </c>
    </row>
    <row r="22" spans="1:4" ht="12">
      <c r="A22" s="96"/>
      <c r="B22" s="94"/>
      <c r="C22" s="95"/>
      <c r="D22" s="91">
        <f t="shared" si="0"/>
        <v>0</v>
      </c>
    </row>
    <row r="23" spans="1:4" ht="12">
      <c r="A23" s="96"/>
      <c r="B23" s="94"/>
      <c r="C23" s="95"/>
      <c r="D23" s="91">
        <f t="shared" si="0"/>
        <v>0</v>
      </c>
    </row>
    <row r="24" spans="1:4" ht="12">
      <c r="A24" s="96"/>
      <c r="B24" s="94"/>
      <c r="C24" s="95"/>
      <c r="D24" s="91">
        <f t="shared" si="0"/>
        <v>0</v>
      </c>
    </row>
    <row r="25" spans="1:4" ht="12">
      <c r="A25" s="96"/>
      <c r="B25" s="94"/>
      <c r="C25" s="95"/>
      <c r="D25" s="91">
        <f t="shared" si="0"/>
        <v>0</v>
      </c>
    </row>
    <row r="26" spans="1:4" ht="12">
      <c r="A26" s="96"/>
      <c r="B26" s="94"/>
      <c r="C26" s="95"/>
      <c r="D26" s="91">
        <f t="shared" si="0"/>
        <v>0</v>
      </c>
    </row>
    <row r="27" spans="1:4" ht="12">
      <c r="A27" s="96"/>
      <c r="B27" s="94"/>
      <c r="C27" s="95"/>
      <c r="D27" s="91">
        <f t="shared" si="0"/>
        <v>0</v>
      </c>
    </row>
    <row r="28" spans="1:4" ht="12">
      <c r="A28" s="96"/>
      <c r="B28" s="94"/>
      <c r="C28" s="95"/>
      <c r="D28" s="91">
        <f t="shared" si="0"/>
        <v>0</v>
      </c>
    </row>
    <row r="29" spans="1:4" ht="12">
      <c r="A29" s="96"/>
      <c r="B29" s="94"/>
      <c r="C29" s="95"/>
      <c r="D29" s="91">
        <f t="shared" si="0"/>
        <v>0</v>
      </c>
    </row>
    <row r="30" spans="1:4" ht="12">
      <c r="A30" s="96"/>
      <c r="B30" s="94"/>
      <c r="C30" s="95"/>
      <c r="D30" s="91">
        <f t="shared" si="0"/>
        <v>0</v>
      </c>
    </row>
    <row r="31" spans="1:4" ht="12">
      <c r="A31" s="96"/>
      <c r="B31" s="94"/>
      <c r="C31" s="95"/>
      <c r="D31" s="91">
        <f t="shared" si="0"/>
        <v>0</v>
      </c>
    </row>
    <row r="32" spans="1:4" ht="12">
      <c r="A32" s="96"/>
      <c r="B32" s="94"/>
      <c r="C32" s="95"/>
      <c r="D32" s="91">
        <f t="shared" si="0"/>
        <v>0</v>
      </c>
    </row>
    <row r="33" spans="1:4" ht="12.75">
      <c r="A33" s="144" t="s">
        <v>62</v>
      </c>
      <c r="B33" s="87">
        <f>SUM(B3:B32)</f>
        <v>0</v>
      </c>
      <c r="C33" s="89">
        <f>SUM(C3:C32)</f>
        <v>0</v>
      </c>
      <c r="D33" s="92">
        <f>SUM(B33:C33)</f>
        <v>0</v>
      </c>
    </row>
    <row r="34" spans="1:4" ht="12.75">
      <c r="A34" s="144" t="s">
        <v>119</v>
      </c>
      <c r="B34" s="141">
        <f>'Funding Request'!E12</f>
        <v>0</v>
      </c>
      <c r="C34" s="142">
        <f>'Funding Request'!H12</f>
        <v>0</v>
      </c>
      <c r="D34" s="143">
        <f>'Funding Request'!I12</f>
        <v>0</v>
      </c>
    </row>
    <row r="35" spans="1:4" ht="12">
      <c r="A35" s="139"/>
      <c r="B35" s="262" t="str">
        <f>IF(B33=B34,"OKAY","CHECK: Funds match the 'Activity Costing' tab")</f>
        <v>OKAY</v>
      </c>
      <c r="C35" s="261" t="str">
        <f>IF(C33=C34,"OKAY","CHECK: Funds match the 'Activity Costing' tab")</f>
        <v>OKAY</v>
      </c>
      <c r="D35" s="139"/>
    </row>
    <row r="36" spans="1:4" ht="12">
      <c r="A36" s="140"/>
      <c r="B36" s="262"/>
      <c r="C36" s="261"/>
      <c r="D36" s="140"/>
    </row>
    <row r="37" spans="2:4" ht="12">
      <c r="B37" s="263" t="s">
        <v>127</v>
      </c>
      <c r="C37" s="263"/>
      <c r="D37" s="140"/>
    </row>
    <row r="38" spans="2:4" ht="12">
      <c r="B38" s="263"/>
      <c r="C38" s="263"/>
      <c r="D38" s="140"/>
    </row>
    <row r="39" spans="2:3" ht="12">
      <c r="B39" s="263"/>
      <c r="C39" s="263"/>
    </row>
  </sheetData>
  <sheetProtection password="CA5B" sheet="1" objects="1" scenarios="1"/>
  <mergeCells count="4">
    <mergeCell ref="A1:D1"/>
    <mergeCell ref="B35:B36"/>
    <mergeCell ref="C35:C36"/>
    <mergeCell ref="B37:C39"/>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D39"/>
  <sheetViews>
    <sheetView zoomScalePageLayoutView="0" workbookViewId="0" topLeftCell="A1">
      <selection activeCell="A1" sqref="A1:D1"/>
    </sheetView>
  </sheetViews>
  <sheetFormatPr defaultColWidth="9.140625" defaultRowHeight="12.75"/>
  <cols>
    <col min="1" max="1" width="62.57421875" style="0" customWidth="1"/>
    <col min="2" max="4" width="20.7109375" style="0" customWidth="1"/>
  </cols>
  <sheetData>
    <row r="1" spans="1:4" ht="18">
      <c r="A1" s="265" t="s">
        <v>132</v>
      </c>
      <c r="B1" s="265"/>
      <c r="C1" s="265"/>
      <c r="D1" s="265"/>
    </row>
    <row r="2" spans="1:4" ht="25.5">
      <c r="A2" s="93" t="s">
        <v>97</v>
      </c>
      <c r="B2" s="86" t="s">
        <v>96</v>
      </c>
      <c r="C2" s="88" t="s">
        <v>60</v>
      </c>
      <c r="D2" s="90" t="s">
        <v>61</v>
      </c>
    </row>
    <row r="3" spans="1:4" ht="12">
      <c r="A3" s="97"/>
      <c r="B3" s="98"/>
      <c r="C3" s="95"/>
      <c r="D3" s="91">
        <f>SUM(B3:C3)</f>
        <v>0</v>
      </c>
    </row>
    <row r="4" spans="1:4" ht="12">
      <c r="A4" s="96"/>
      <c r="B4" s="94"/>
      <c r="C4" s="95"/>
      <c r="D4" s="91">
        <f aca="true" t="shared" si="0" ref="D4:D32">SUM(B4:C4)</f>
        <v>0</v>
      </c>
    </row>
    <row r="5" spans="1:4" ht="12">
      <c r="A5" s="96"/>
      <c r="B5" s="94"/>
      <c r="C5" s="95"/>
      <c r="D5" s="91">
        <f t="shared" si="0"/>
        <v>0</v>
      </c>
    </row>
    <row r="6" spans="1:4" ht="12">
      <c r="A6" s="96"/>
      <c r="B6" s="94"/>
      <c r="C6" s="95"/>
      <c r="D6" s="91">
        <f t="shared" si="0"/>
        <v>0</v>
      </c>
    </row>
    <row r="7" spans="1:4" ht="12">
      <c r="A7" s="96"/>
      <c r="B7" s="94"/>
      <c r="C7" s="95"/>
      <c r="D7" s="91">
        <f t="shared" si="0"/>
        <v>0</v>
      </c>
    </row>
    <row r="8" spans="1:4" ht="12">
      <c r="A8" s="96"/>
      <c r="B8" s="94"/>
      <c r="C8" s="95"/>
      <c r="D8" s="91">
        <f t="shared" si="0"/>
        <v>0</v>
      </c>
    </row>
    <row r="9" spans="1:4" ht="12">
      <c r="A9" s="96"/>
      <c r="B9" s="94"/>
      <c r="C9" s="95"/>
      <c r="D9" s="91">
        <f t="shared" si="0"/>
        <v>0</v>
      </c>
    </row>
    <row r="10" spans="1:4" ht="12">
      <c r="A10" s="96"/>
      <c r="B10" s="94"/>
      <c r="C10" s="95"/>
      <c r="D10" s="91">
        <f t="shared" si="0"/>
        <v>0</v>
      </c>
    </row>
    <row r="11" spans="1:4" ht="12">
      <c r="A11" s="96"/>
      <c r="B11" s="94"/>
      <c r="C11" s="95"/>
      <c r="D11" s="91">
        <f t="shared" si="0"/>
        <v>0</v>
      </c>
    </row>
    <row r="12" spans="1:4" ht="12">
      <c r="A12" s="96"/>
      <c r="B12" s="94"/>
      <c r="C12" s="95"/>
      <c r="D12" s="91">
        <f t="shared" si="0"/>
        <v>0</v>
      </c>
    </row>
    <row r="13" spans="1:4" ht="12">
      <c r="A13" s="96"/>
      <c r="B13" s="94"/>
      <c r="C13" s="95"/>
      <c r="D13" s="91">
        <f t="shared" si="0"/>
        <v>0</v>
      </c>
    </row>
    <row r="14" spans="1:4" ht="12">
      <c r="A14" s="96"/>
      <c r="B14" s="94"/>
      <c r="C14" s="95"/>
      <c r="D14" s="91">
        <f t="shared" si="0"/>
        <v>0</v>
      </c>
    </row>
    <row r="15" spans="1:4" ht="12">
      <c r="A15" s="96"/>
      <c r="B15" s="94"/>
      <c r="C15" s="95"/>
      <c r="D15" s="91">
        <f t="shared" si="0"/>
        <v>0</v>
      </c>
    </row>
    <row r="16" spans="1:4" ht="12">
      <c r="A16" s="96"/>
      <c r="B16" s="94"/>
      <c r="C16" s="95"/>
      <c r="D16" s="91">
        <f t="shared" si="0"/>
        <v>0</v>
      </c>
    </row>
    <row r="17" spans="1:4" ht="12">
      <c r="A17" s="96"/>
      <c r="B17" s="94"/>
      <c r="C17" s="95"/>
      <c r="D17" s="91">
        <f t="shared" si="0"/>
        <v>0</v>
      </c>
    </row>
    <row r="18" spans="1:4" ht="12">
      <c r="A18" s="96"/>
      <c r="B18" s="94"/>
      <c r="C18" s="95"/>
      <c r="D18" s="91">
        <f t="shared" si="0"/>
        <v>0</v>
      </c>
    </row>
    <row r="19" spans="1:4" ht="12">
      <c r="A19" s="96"/>
      <c r="B19" s="94"/>
      <c r="C19" s="95"/>
      <c r="D19" s="91">
        <f t="shared" si="0"/>
        <v>0</v>
      </c>
    </row>
    <row r="20" spans="1:4" ht="12">
      <c r="A20" s="96"/>
      <c r="B20" s="94"/>
      <c r="C20" s="95"/>
      <c r="D20" s="91">
        <f t="shared" si="0"/>
        <v>0</v>
      </c>
    </row>
    <row r="21" spans="1:4" ht="12">
      <c r="A21" s="96"/>
      <c r="B21" s="94"/>
      <c r="C21" s="95"/>
      <c r="D21" s="91">
        <f t="shared" si="0"/>
        <v>0</v>
      </c>
    </row>
    <row r="22" spans="1:4" ht="12">
      <c r="A22" s="96"/>
      <c r="B22" s="94"/>
      <c r="C22" s="95"/>
      <c r="D22" s="91">
        <f t="shared" si="0"/>
        <v>0</v>
      </c>
    </row>
    <row r="23" spans="1:4" ht="12">
      <c r="A23" s="96"/>
      <c r="B23" s="94"/>
      <c r="C23" s="95"/>
      <c r="D23" s="91">
        <f t="shared" si="0"/>
        <v>0</v>
      </c>
    </row>
    <row r="24" spans="1:4" ht="12">
      <c r="A24" s="96"/>
      <c r="B24" s="94"/>
      <c r="C24" s="95"/>
      <c r="D24" s="91">
        <f t="shared" si="0"/>
        <v>0</v>
      </c>
    </row>
    <row r="25" spans="1:4" ht="12">
      <c r="A25" s="96"/>
      <c r="B25" s="94"/>
      <c r="C25" s="95"/>
      <c r="D25" s="91">
        <f t="shared" si="0"/>
        <v>0</v>
      </c>
    </row>
    <row r="26" spans="1:4" ht="12">
      <c r="A26" s="96"/>
      <c r="B26" s="94"/>
      <c r="C26" s="95"/>
      <c r="D26" s="91">
        <f t="shared" si="0"/>
        <v>0</v>
      </c>
    </row>
    <row r="27" spans="1:4" ht="12">
      <c r="A27" s="96"/>
      <c r="B27" s="94"/>
      <c r="C27" s="95"/>
      <c r="D27" s="91">
        <f t="shared" si="0"/>
        <v>0</v>
      </c>
    </row>
    <row r="28" spans="1:4" ht="12">
      <c r="A28" s="96"/>
      <c r="B28" s="94"/>
      <c r="C28" s="95"/>
      <c r="D28" s="91">
        <f t="shared" si="0"/>
        <v>0</v>
      </c>
    </row>
    <row r="29" spans="1:4" ht="12">
      <c r="A29" s="96"/>
      <c r="B29" s="94"/>
      <c r="C29" s="95"/>
      <c r="D29" s="91">
        <f t="shared" si="0"/>
        <v>0</v>
      </c>
    </row>
    <row r="30" spans="1:4" ht="12">
      <c r="A30" s="96"/>
      <c r="B30" s="94"/>
      <c r="C30" s="95"/>
      <c r="D30" s="91">
        <f t="shared" si="0"/>
        <v>0</v>
      </c>
    </row>
    <row r="31" spans="1:4" ht="12">
      <c r="A31" s="96"/>
      <c r="B31" s="94"/>
      <c r="C31" s="95"/>
      <c r="D31" s="91">
        <f t="shared" si="0"/>
        <v>0</v>
      </c>
    </row>
    <row r="32" spans="1:4" ht="12">
      <c r="A32" s="96"/>
      <c r="B32" s="94"/>
      <c r="C32" s="95"/>
      <c r="D32" s="91">
        <f t="shared" si="0"/>
        <v>0</v>
      </c>
    </row>
    <row r="33" spans="1:4" ht="12.75">
      <c r="A33" s="144" t="s">
        <v>62</v>
      </c>
      <c r="B33" s="87">
        <f>SUM(B3:B32)</f>
        <v>0</v>
      </c>
      <c r="C33" s="89">
        <f>SUM(C3:C32)</f>
        <v>0</v>
      </c>
      <c r="D33" s="92">
        <f>SUM(B33:C33)</f>
        <v>0</v>
      </c>
    </row>
    <row r="34" spans="1:4" ht="12.75">
      <c r="A34" s="144" t="s">
        <v>119</v>
      </c>
      <c r="B34" s="141">
        <f>'Funding Request'!E13</f>
        <v>0</v>
      </c>
      <c r="C34" s="142">
        <f>'Funding Request'!H13</f>
        <v>0</v>
      </c>
      <c r="D34" s="143">
        <f>'Funding Request'!I13</f>
        <v>0</v>
      </c>
    </row>
    <row r="35" spans="1:4" ht="12">
      <c r="A35" s="139"/>
      <c r="B35" s="262" t="str">
        <f>IF(B33=B34,"OKAY","CHECK: Funds match the 'Activity Costing' tab")</f>
        <v>OKAY</v>
      </c>
      <c r="C35" s="261" t="str">
        <f>IF(C33=C34,"OKAY","CHECK: Funds match the 'Activity Costing' tab")</f>
        <v>OKAY</v>
      </c>
      <c r="D35" s="139"/>
    </row>
    <row r="36" spans="1:4" ht="12">
      <c r="A36" s="140"/>
      <c r="B36" s="262"/>
      <c r="C36" s="261"/>
      <c r="D36" s="140"/>
    </row>
    <row r="37" spans="2:4" ht="12">
      <c r="B37" s="263" t="s">
        <v>127</v>
      </c>
      <c r="C37" s="263"/>
      <c r="D37" s="140"/>
    </row>
    <row r="38" spans="2:4" ht="12">
      <c r="B38" s="263"/>
      <c r="C38" s="263"/>
      <c r="D38" s="140"/>
    </row>
    <row r="39" spans="2:3" ht="12">
      <c r="B39" s="263"/>
      <c r="C39" s="263"/>
    </row>
  </sheetData>
  <sheetProtection password="CA5B" sheet="1" objects="1" scenarios="1"/>
  <mergeCells count="4">
    <mergeCell ref="B35:B36"/>
    <mergeCell ref="C35:C36"/>
    <mergeCell ref="B37:C39"/>
    <mergeCell ref="A1:D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D39"/>
  <sheetViews>
    <sheetView zoomScalePageLayoutView="0" workbookViewId="0" topLeftCell="A1">
      <selection activeCell="A1" sqref="A1:D1"/>
    </sheetView>
  </sheetViews>
  <sheetFormatPr defaultColWidth="9.140625" defaultRowHeight="12.75"/>
  <cols>
    <col min="1" max="1" width="62.57421875" style="0" customWidth="1"/>
    <col min="2" max="4" width="20.7109375" style="0" customWidth="1"/>
  </cols>
  <sheetData>
    <row r="1" spans="1:4" ht="18">
      <c r="A1" s="265" t="s">
        <v>6</v>
      </c>
      <c r="B1" s="265"/>
      <c r="C1" s="265"/>
      <c r="D1" s="265"/>
    </row>
    <row r="2" spans="1:4" ht="25.5">
      <c r="A2" s="93" t="s">
        <v>97</v>
      </c>
      <c r="B2" s="86" t="s">
        <v>96</v>
      </c>
      <c r="C2" s="88" t="s">
        <v>60</v>
      </c>
      <c r="D2" s="90" t="s">
        <v>61</v>
      </c>
    </row>
    <row r="3" spans="1:4" ht="12">
      <c r="A3" s="97"/>
      <c r="B3" s="98"/>
      <c r="C3" s="95"/>
      <c r="D3" s="91">
        <f>SUM(B3:C3)</f>
        <v>0</v>
      </c>
    </row>
    <row r="4" spans="1:4" ht="12">
      <c r="A4" s="96"/>
      <c r="B4" s="94"/>
      <c r="C4" s="95"/>
      <c r="D4" s="91">
        <f aca="true" t="shared" si="0" ref="D4:D32">SUM(B4:C4)</f>
        <v>0</v>
      </c>
    </row>
    <row r="5" spans="1:4" ht="12">
      <c r="A5" s="96"/>
      <c r="B5" s="94"/>
      <c r="C5" s="95"/>
      <c r="D5" s="91">
        <f t="shared" si="0"/>
        <v>0</v>
      </c>
    </row>
    <row r="6" spans="1:4" ht="12">
      <c r="A6" s="96"/>
      <c r="B6" s="94"/>
      <c r="C6" s="95"/>
      <c r="D6" s="91">
        <f t="shared" si="0"/>
        <v>0</v>
      </c>
    </row>
    <row r="7" spans="1:4" ht="12">
      <c r="A7" s="96"/>
      <c r="B7" s="94"/>
      <c r="C7" s="95"/>
      <c r="D7" s="91">
        <f t="shared" si="0"/>
        <v>0</v>
      </c>
    </row>
    <row r="8" spans="1:4" ht="12">
      <c r="A8" s="96"/>
      <c r="B8" s="94"/>
      <c r="C8" s="95"/>
      <c r="D8" s="91">
        <f t="shared" si="0"/>
        <v>0</v>
      </c>
    </row>
    <row r="9" spans="1:4" ht="12">
      <c r="A9" s="96"/>
      <c r="B9" s="94"/>
      <c r="C9" s="95"/>
      <c r="D9" s="91">
        <f t="shared" si="0"/>
        <v>0</v>
      </c>
    </row>
    <row r="10" spans="1:4" ht="12">
      <c r="A10" s="96"/>
      <c r="B10" s="94"/>
      <c r="C10" s="95"/>
      <c r="D10" s="91">
        <f t="shared" si="0"/>
        <v>0</v>
      </c>
    </row>
    <row r="11" spans="1:4" ht="12">
      <c r="A11" s="96"/>
      <c r="B11" s="94"/>
      <c r="C11" s="95"/>
      <c r="D11" s="91">
        <f t="shared" si="0"/>
        <v>0</v>
      </c>
    </row>
    <row r="12" spans="1:4" ht="12">
      <c r="A12" s="96"/>
      <c r="B12" s="94"/>
      <c r="C12" s="95"/>
      <c r="D12" s="91">
        <f t="shared" si="0"/>
        <v>0</v>
      </c>
    </row>
    <row r="13" spans="1:4" ht="12">
      <c r="A13" s="96"/>
      <c r="B13" s="94"/>
      <c r="C13" s="95"/>
      <c r="D13" s="91">
        <f t="shared" si="0"/>
        <v>0</v>
      </c>
    </row>
    <row r="14" spans="1:4" ht="12">
      <c r="A14" s="96"/>
      <c r="B14" s="94"/>
      <c r="C14" s="95"/>
      <c r="D14" s="91">
        <f t="shared" si="0"/>
        <v>0</v>
      </c>
    </row>
    <row r="15" spans="1:4" ht="12">
      <c r="A15" s="96"/>
      <c r="B15" s="94"/>
      <c r="C15" s="95"/>
      <c r="D15" s="91">
        <f t="shared" si="0"/>
        <v>0</v>
      </c>
    </row>
    <row r="16" spans="1:4" ht="12">
      <c r="A16" s="96"/>
      <c r="B16" s="94"/>
      <c r="C16" s="95"/>
      <c r="D16" s="91">
        <f t="shared" si="0"/>
        <v>0</v>
      </c>
    </row>
    <row r="17" spans="1:4" ht="12">
      <c r="A17" s="96"/>
      <c r="B17" s="94"/>
      <c r="C17" s="95"/>
      <c r="D17" s="91">
        <f t="shared" si="0"/>
        <v>0</v>
      </c>
    </row>
    <row r="18" spans="1:4" ht="12">
      <c r="A18" s="96"/>
      <c r="B18" s="94"/>
      <c r="C18" s="95"/>
      <c r="D18" s="91">
        <f t="shared" si="0"/>
        <v>0</v>
      </c>
    </row>
    <row r="19" spans="1:4" ht="12">
      <c r="A19" s="96"/>
      <c r="B19" s="94"/>
      <c r="C19" s="95"/>
      <c r="D19" s="91">
        <f t="shared" si="0"/>
        <v>0</v>
      </c>
    </row>
    <row r="20" spans="1:4" ht="12">
      <c r="A20" s="96"/>
      <c r="B20" s="94"/>
      <c r="C20" s="95"/>
      <c r="D20" s="91">
        <f t="shared" si="0"/>
        <v>0</v>
      </c>
    </row>
    <row r="21" spans="1:4" ht="12">
      <c r="A21" s="96"/>
      <c r="B21" s="94"/>
      <c r="C21" s="95"/>
      <c r="D21" s="91">
        <f t="shared" si="0"/>
        <v>0</v>
      </c>
    </row>
    <row r="22" spans="1:4" ht="12">
      <c r="A22" s="96"/>
      <c r="B22" s="94"/>
      <c r="C22" s="95"/>
      <c r="D22" s="91">
        <f t="shared" si="0"/>
        <v>0</v>
      </c>
    </row>
    <row r="23" spans="1:4" ht="12">
      <c r="A23" s="96"/>
      <c r="B23" s="94"/>
      <c r="C23" s="95"/>
      <c r="D23" s="91">
        <f t="shared" si="0"/>
        <v>0</v>
      </c>
    </row>
    <row r="24" spans="1:4" ht="12">
      <c r="A24" s="96"/>
      <c r="B24" s="94"/>
      <c r="C24" s="95"/>
      <c r="D24" s="91">
        <f t="shared" si="0"/>
        <v>0</v>
      </c>
    </row>
    <row r="25" spans="1:4" ht="12">
      <c r="A25" s="96"/>
      <c r="B25" s="94"/>
      <c r="C25" s="95"/>
      <c r="D25" s="91">
        <f t="shared" si="0"/>
        <v>0</v>
      </c>
    </row>
    <row r="26" spans="1:4" ht="12">
      <c r="A26" s="96"/>
      <c r="B26" s="94"/>
      <c r="C26" s="95"/>
      <c r="D26" s="91">
        <f t="shared" si="0"/>
        <v>0</v>
      </c>
    </row>
    <row r="27" spans="1:4" ht="12">
      <c r="A27" s="96"/>
      <c r="B27" s="94"/>
      <c r="C27" s="95"/>
      <c r="D27" s="91">
        <f t="shared" si="0"/>
        <v>0</v>
      </c>
    </row>
    <row r="28" spans="1:4" ht="12">
      <c r="A28" s="96"/>
      <c r="B28" s="94"/>
      <c r="C28" s="95"/>
      <c r="D28" s="91">
        <f t="shared" si="0"/>
        <v>0</v>
      </c>
    </row>
    <row r="29" spans="1:4" ht="12">
      <c r="A29" s="96"/>
      <c r="B29" s="94"/>
      <c r="C29" s="95"/>
      <c r="D29" s="91">
        <f t="shared" si="0"/>
        <v>0</v>
      </c>
    </row>
    <row r="30" spans="1:4" ht="12">
      <c r="A30" s="96"/>
      <c r="B30" s="94"/>
      <c r="C30" s="95"/>
      <c r="D30" s="91">
        <f t="shared" si="0"/>
        <v>0</v>
      </c>
    </row>
    <row r="31" spans="1:4" ht="12">
      <c r="A31" s="96"/>
      <c r="B31" s="94"/>
      <c r="C31" s="95"/>
      <c r="D31" s="91">
        <f t="shared" si="0"/>
        <v>0</v>
      </c>
    </row>
    <row r="32" spans="1:4" ht="12">
      <c r="A32" s="96"/>
      <c r="B32" s="94"/>
      <c r="C32" s="95"/>
      <c r="D32" s="91">
        <f t="shared" si="0"/>
        <v>0</v>
      </c>
    </row>
    <row r="33" spans="1:4" ht="12.75">
      <c r="A33" s="144" t="s">
        <v>62</v>
      </c>
      <c r="B33" s="87">
        <f>SUM(B3:B32)</f>
        <v>0</v>
      </c>
      <c r="C33" s="89">
        <f>SUM(C3:C32)</f>
        <v>0</v>
      </c>
      <c r="D33" s="92">
        <f>SUM(B33:C33)</f>
        <v>0</v>
      </c>
    </row>
    <row r="34" spans="1:4" ht="12.75">
      <c r="A34" s="144" t="s">
        <v>119</v>
      </c>
      <c r="B34" s="141">
        <f>'Funding Request'!E14</f>
        <v>0</v>
      </c>
      <c r="C34" s="142">
        <f>'Funding Request'!H14</f>
        <v>0</v>
      </c>
      <c r="D34" s="143">
        <f>'Funding Request'!I14</f>
        <v>0</v>
      </c>
    </row>
    <row r="35" spans="1:4" ht="12">
      <c r="A35" s="139"/>
      <c r="B35" s="262" t="str">
        <f>IF(B33=B34,"OKAY","CHECK: Funds match the 'Activity Costing' tab")</f>
        <v>OKAY</v>
      </c>
      <c r="C35" s="261" t="str">
        <f>IF(C33=C34,"OKAY","CHECK: Funds match the 'Activity Costing' tab")</f>
        <v>OKAY</v>
      </c>
      <c r="D35" s="139"/>
    </row>
    <row r="36" spans="1:4" ht="12">
      <c r="A36" s="140"/>
      <c r="B36" s="262"/>
      <c r="C36" s="261"/>
      <c r="D36" s="140"/>
    </row>
    <row r="37" spans="2:4" ht="12">
      <c r="B37" s="263" t="s">
        <v>127</v>
      </c>
      <c r="C37" s="263"/>
      <c r="D37" s="140"/>
    </row>
    <row r="38" spans="2:4" ht="12">
      <c r="B38" s="263"/>
      <c r="C38" s="263"/>
      <c r="D38" s="140"/>
    </row>
    <row r="39" spans="2:3" ht="12">
      <c r="B39" s="263"/>
      <c r="C39" s="263"/>
    </row>
  </sheetData>
  <sheetProtection password="CA5B" sheet="1" objects="1" scenarios="1"/>
  <mergeCells count="4">
    <mergeCell ref="A1:D1"/>
    <mergeCell ref="B35:B36"/>
    <mergeCell ref="C35:C36"/>
    <mergeCell ref="B37:C39"/>
  </mergeCells>
  <printOptions/>
  <pageMargins left="0.7086614173228347" right="0.7086614173228347"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Environment and Heritage</Manager>
  <Company>Office of Environment and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Stream 3 Organics Infrastructure Application Budget</dc:title>
  <dc:subject>2016 Application Budget - Stream 3 OILS</dc:subject>
  <dc:creator>Environmental Trust</dc:creator>
  <cp:keywords>Environmental Trust, Application Budget, Budget Form, Organics Infrastructure, Stream 3 Organics Infrastructure Grants, Grants, Funding</cp:keywords>
  <dc:description/>
  <cp:lastModifiedBy>Suzzanah Gray</cp:lastModifiedBy>
  <cp:lastPrinted>2015-09-28T07:38:17Z</cp:lastPrinted>
  <dcterms:created xsi:type="dcterms:W3CDTF">2013-08-27T22:01:26Z</dcterms:created>
  <dcterms:modified xsi:type="dcterms:W3CDTF">2016-04-29T04:50:36Z</dcterms:modified>
  <cp:category>Application Forms Grants Funding</cp:category>
  <cp:version/>
  <cp:contentType/>
  <cp:contentStatus/>
</cp:coreProperties>
</file>