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parrafp01\Group\SPD Environmental Trust - Restricted\PUBLICATION - PROD\Web Material\2018\Restoration and Rehabilitation\"/>
    </mc:Choice>
  </mc:AlternateContent>
  <bookViews>
    <workbookView xWindow="0" yWindow="0" windowWidth="28800" windowHeight="12440" tabRatio="899"/>
  </bookViews>
  <sheets>
    <sheet name="How to use this form " sheetId="9" r:id="rId1"/>
    <sheet name="Step by step Guidance " sheetId="10" r:id="rId2"/>
    <sheet name="Examples" sheetId="12" r:id="rId3"/>
    <sheet name="APPLICATION BUDGET" sheetId="1" r:id="rId4"/>
    <sheet name="APPROVED BUDGET" sheetId="5" state="hidden" r:id="rId5"/>
    <sheet name="How to report" sheetId="3" state="hidden" r:id="rId6"/>
    <sheet name="ACTUAL" sheetId="7" state="hidden" r:id="rId7"/>
    <sheet name="ET VARIANCE" sheetId="6" state="hidden" r:id="rId8"/>
    <sheet name="CO-CONTRIBUTION VARIANCE" sheetId="13" state="hidden" r:id="rId9"/>
    <sheet name="TRANSACTION LISTING" sheetId="8" state="hidden" r:id="rId10"/>
    <sheet name="How to apply for a variation" sheetId="16" state="hidden" r:id="rId11"/>
    <sheet name="VARIATION REQUEST" sheetId="14" state="hidden" r:id="rId12"/>
    <sheet name="VARIATION ASSESSMENT" sheetId="15" state="hidden" r:id="rId13"/>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3">'APPLICATION BUDGET'!$A$1:$H$148</definedName>
    <definedName name="_xlnm.Print_Area" localSheetId="4">'APPROVED BUDGET'!$A$1:$H$149</definedName>
    <definedName name="_xlnm.Print_Area" localSheetId="8">'CO-CONTRIBUTION VARIANCE'!$A$1:$G$149</definedName>
    <definedName name="_xlnm.Print_Area" localSheetId="7">'ET VARIANCE'!$A$1:$N$149</definedName>
    <definedName name="_xlnm.Print_Area" localSheetId="1">'Step by step Guidance '!$A$1:$A$109</definedName>
    <definedName name="_xlnm.Print_Area" localSheetId="12">'VARIATION ASSESSMENT'!$A$1:$H$59</definedName>
    <definedName name="_xlnm.Print_Area" localSheetId="11">'VARIATION REQUEST'!$A$1:$H$149</definedName>
  </definedNames>
  <calcPr calcId="171027"/>
</workbook>
</file>

<file path=xl/calcChain.xml><?xml version="1.0" encoding="utf-8"?>
<calcChain xmlns="http://schemas.openxmlformats.org/spreadsheetml/2006/main">
  <c r="E11" i="7" l="1"/>
  <c r="E12" i="7"/>
  <c r="E13" i="7"/>
  <c r="E10" i="7"/>
  <c r="A122" i="7"/>
  <c r="A121" i="7"/>
  <c r="A120" i="7"/>
  <c r="A119" i="7"/>
  <c r="A118" i="7"/>
  <c r="A117" i="7"/>
  <c r="A116" i="7"/>
  <c r="A110" i="7"/>
  <c r="A109" i="7"/>
  <c r="A108" i="7"/>
  <c r="A107" i="7"/>
  <c r="A106" i="7"/>
  <c r="A105" i="7"/>
  <c r="A104" i="7"/>
  <c r="A92" i="7"/>
  <c r="A91" i="7"/>
  <c r="A90" i="7"/>
  <c r="A87" i="7"/>
  <c r="A86" i="7"/>
  <c r="A85" i="7"/>
  <c r="A84" i="7"/>
  <c r="A83" i="7"/>
  <c r="A82" i="7"/>
  <c r="A81" i="7"/>
  <c r="A80" i="7"/>
  <c r="A73" i="7"/>
  <c r="A72" i="7"/>
  <c r="A71" i="7"/>
  <c r="A70" i="7"/>
  <c r="A69" i="7"/>
  <c r="A68" i="7"/>
  <c r="A67" i="7"/>
  <c r="A66" i="7"/>
  <c r="A65" i="7"/>
  <c r="A64" i="7"/>
  <c r="A63" i="7"/>
  <c r="A62" i="7"/>
  <c r="A61" i="7"/>
  <c r="A60" i="7"/>
  <c r="A59" i="7"/>
  <c r="A58" i="7"/>
  <c r="A53" i="7"/>
  <c r="A52" i="7"/>
  <c r="A51" i="7"/>
  <c r="A48" i="7"/>
  <c r="A47" i="7"/>
  <c r="A46" i="7"/>
  <c r="A43" i="7"/>
  <c r="A42" i="7"/>
  <c r="A41" i="7"/>
  <c r="A38" i="7"/>
  <c r="A37" i="7"/>
  <c r="A36" i="7"/>
  <c r="A35" i="7"/>
  <c r="A34" i="7"/>
  <c r="A33" i="7"/>
  <c r="A32" i="7"/>
  <c r="A27" i="7"/>
  <c r="A26" i="7"/>
  <c r="A25" i="7"/>
  <c r="A24" i="7"/>
  <c r="A23" i="7"/>
  <c r="A19" i="7"/>
  <c r="A18" i="7"/>
  <c r="A17" i="7"/>
  <c r="A16" i="7"/>
  <c r="A13" i="7"/>
  <c r="A12" i="7"/>
  <c r="A11" i="7"/>
  <c r="E92" i="13"/>
  <c r="E91" i="13"/>
  <c r="E90" i="13"/>
  <c r="E81" i="13"/>
  <c r="E82" i="13"/>
  <c r="E83" i="13"/>
  <c r="E84" i="13"/>
  <c r="E85" i="13"/>
  <c r="E86" i="13"/>
  <c r="E87" i="13"/>
  <c r="E80" i="13"/>
  <c r="E59" i="13"/>
  <c r="E60" i="13"/>
  <c r="E61" i="13"/>
  <c r="E62" i="13"/>
  <c r="E63" i="13"/>
  <c r="E64" i="13"/>
  <c r="E65" i="13"/>
  <c r="E66" i="13"/>
  <c r="E67" i="13"/>
  <c r="E68" i="13"/>
  <c r="E69" i="13"/>
  <c r="E70" i="13"/>
  <c r="E71" i="13"/>
  <c r="E72" i="13"/>
  <c r="E73" i="13"/>
  <c r="E58" i="13"/>
  <c r="E52" i="13"/>
  <c r="E53" i="13"/>
  <c r="E51" i="13"/>
  <c r="E47" i="13"/>
  <c r="E48" i="13"/>
  <c r="E46" i="13"/>
  <c r="E42" i="13"/>
  <c r="E43" i="13"/>
  <c r="E41" i="13"/>
  <c r="E33" i="13"/>
  <c r="E34" i="13"/>
  <c r="E35" i="13"/>
  <c r="E36" i="13"/>
  <c r="E37" i="13"/>
  <c r="E38" i="13"/>
  <c r="E32" i="13"/>
  <c r="E24" i="13"/>
  <c r="E25" i="13"/>
  <c r="E26" i="13"/>
  <c r="E27" i="13"/>
  <c r="E23" i="13"/>
  <c r="B91" i="13"/>
  <c r="B92" i="13"/>
  <c r="B90" i="13"/>
  <c r="B81" i="13"/>
  <c r="B82" i="13"/>
  <c r="B83" i="13"/>
  <c r="B84" i="13"/>
  <c r="B85" i="13"/>
  <c r="B86" i="13"/>
  <c r="B87" i="13"/>
  <c r="B80" i="13"/>
  <c r="B59" i="13"/>
  <c r="B74" i="13" s="1"/>
  <c r="B60" i="13"/>
  <c r="B61" i="13"/>
  <c r="B62" i="13"/>
  <c r="B63" i="13"/>
  <c r="B64" i="13"/>
  <c r="B65" i="13"/>
  <c r="B66" i="13"/>
  <c r="B67" i="13"/>
  <c r="B68" i="13"/>
  <c r="B69" i="13"/>
  <c r="B70" i="13"/>
  <c r="B71" i="13"/>
  <c r="B72" i="13"/>
  <c r="B73" i="13"/>
  <c r="B58" i="13"/>
  <c r="B52" i="13"/>
  <c r="B53" i="13"/>
  <c r="B51" i="13"/>
  <c r="B47" i="13"/>
  <c r="B48" i="13"/>
  <c r="B46" i="13"/>
  <c r="B42" i="13"/>
  <c r="B43" i="13"/>
  <c r="B41" i="13"/>
  <c r="B33" i="13"/>
  <c r="B34" i="13"/>
  <c r="B35" i="13"/>
  <c r="B36" i="13"/>
  <c r="B37" i="13"/>
  <c r="B38" i="13"/>
  <c r="B32" i="13"/>
  <c r="B24" i="13"/>
  <c r="B25" i="13"/>
  <c r="B26" i="13"/>
  <c r="B27" i="13"/>
  <c r="B23" i="13"/>
  <c r="A91" i="13"/>
  <c r="A92" i="13"/>
  <c r="A90" i="13"/>
  <c r="A81" i="13"/>
  <c r="A82" i="13"/>
  <c r="A83" i="13"/>
  <c r="A84" i="13"/>
  <c r="A85" i="13"/>
  <c r="A86" i="13"/>
  <c r="A87" i="13"/>
  <c r="A80" i="13"/>
  <c r="A59" i="13"/>
  <c r="A60" i="13"/>
  <c r="A61" i="13"/>
  <c r="A62" i="13"/>
  <c r="A63" i="13"/>
  <c r="A64" i="13"/>
  <c r="A65" i="13"/>
  <c r="A66" i="13"/>
  <c r="A67" i="13"/>
  <c r="A68" i="13"/>
  <c r="A69" i="13"/>
  <c r="A70" i="13"/>
  <c r="A71" i="13"/>
  <c r="A72" i="13"/>
  <c r="A73" i="13"/>
  <c r="A58" i="13"/>
  <c r="A52" i="13"/>
  <c r="A53" i="13"/>
  <c r="A51" i="13"/>
  <c r="A47" i="13"/>
  <c r="A48" i="13"/>
  <c r="A46" i="13"/>
  <c r="A42" i="13"/>
  <c r="A43" i="13"/>
  <c r="A41" i="13"/>
  <c r="A33" i="13"/>
  <c r="A34" i="13"/>
  <c r="A35" i="13"/>
  <c r="A36" i="13"/>
  <c r="A37" i="13"/>
  <c r="A38" i="13"/>
  <c r="A32" i="13"/>
  <c r="A24" i="13"/>
  <c r="A25" i="13"/>
  <c r="A26" i="13"/>
  <c r="A27" i="13"/>
  <c r="A23" i="13"/>
  <c r="A91" i="6"/>
  <c r="A92" i="6"/>
  <c r="A90" i="6"/>
  <c r="A81" i="6"/>
  <c r="A82" i="6"/>
  <c r="A83" i="6"/>
  <c r="A84" i="6"/>
  <c r="A85" i="6"/>
  <c r="A86" i="6"/>
  <c r="A87" i="6"/>
  <c r="A80" i="6"/>
  <c r="A59" i="6"/>
  <c r="A60" i="6"/>
  <c r="A61" i="6"/>
  <c r="A62" i="6"/>
  <c r="A63" i="6"/>
  <c r="A64" i="6"/>
  <c r="A65" i="6"/>
  <c r="A66" i="6"/>
  <c r="A67" i="6"/>
  <c r="A68" i="6"/>
  <c r="A69" i="6"/>
  <c r="A70" i="6"/>
  <c r="A71" i="6"/>
  <c r="A72" i="6"/>
  <c r="A73" i="6"/>
  <c r="A58" i="6"/>
  <c r="A52" i="6"/>
  <c r="A53" i="6"/>
  <c r="A51" i="6"/>
  <c r="A47" i="6"/>
  <c r="A48" i="6"/>
  <c r="A46" i="6"/>
  <c r="A42" i="6"/>
  <c r="A43" i="6"/>
  <c r="A41" i="6"/>
  <c r="A33" i="6"/>
  <c r="A34" i="6"/>
  <c r="A35" i="6"/>
  <c r="A36" i="6"/>
  <c r="A37" i="6"/>
  <c r="A38" i="6"/>
  <c r="A32" i="6"/>
  <c r="A27" i="6"/>
  <c r="A26" i="6"/>
  <c r="A25" i="6"/>
  <c r="A24" i="6"/>
  <c r="A23" i="6"/>
  <c r="H91" i="6"/>
  <c r="H92" i="6"/>
  <c r="H90" i="6"/>
  <c r="E91" i="6"/>
  <c r="E92" i="6"/>
  <c r="E90" i="6"/>
  <c r="B91" i="6"/>
  <c r="B92" i="6"/>
  <c r="B90" i="6"/>
  <c r="H81" i="6"/>
  <c r="H82" i="6"/>
  <c r="H83" i="6"/>
  <c r="H84" i="6"/>
  <c r="H85" i="6"/>
  <c r="H86" i="6"/>
  <c r="H87" i="6"/>
  <c r="H80" i="6"/>
  <c r="E81" i="6"/>
  <c r="E82" i="6"/>
  <c r="E83" i="6"/>
  <c r="E84" i="6"/>
  <c r="E85" i="6"/>
  <c r="E86" i="6"/>
  <c r="E87" i="6"/>
  <c r="E80" i="6"/>
  <c r="B81" i="6"/>
  <c r="B82" i="6"/>
  <c r="B83" i="6"/>
  <c r="B84" i="6"/>
  <c r="B85" i="6"/>
  <c r="B86" i="6"/>
  <c r="B87" i="6"/>
  <c r="B80" i="6"/>
  <c r="H59" i="6"/>
  <c r="H60" i="6"/>
  <c r="H61" i="6"/>
  <c r="H62" i="6"/>
  <c r="H63" i="6"/>
  <c r="H64" i="6"/>
  <c r="H65" i="6"/>
  <c r="H66" i="6"/>
  <c r="H67" i="6"/>
  <c r="H68" i="6"/>
  <c r="H69" i="6"/>
  <c r="H70" i="6"/>
  <c r="H71" i="6"/>
  <c r="H72" i="6"/>
  <c r="H73" i="6"/>
  <c r="H58" i="6"/>
  <c r="E59" i="6"/>
  <c r="E60" i="6"/>
  <c r="E61" i="6"/>
  <c r="E62" i="6"/>
  <c r="E63" i="6"/>
  <c r="E64" i="6"/>
  <c r="E65" i="6"/>
  <c r="E66" i="6"/>
  <c r="E67" i="6"/>
  <c r="E68" i="6"/>
  <c r="E69" i="6"/>
  <c r="E70" i="6"/>
  <c r="E71" i="6"/>
  <c r="E72" i="6"/>
  <c r="E73" i="6"/>
  <c r="E58" i="6"/>
  <c r="B59" i="6"/>
  <c r="B60" i="6"/>
  <c r="B61" i="6"/>
  <c r="B62" i="6"/>
  <c r="B63" i="6"/>
  <c r="B64" i="6"/>
  <c r="B65" i="6"/>
  <c r="B66" i="6"/>
  <c r="B67" i="6"/>
  <c r="B68" i="6"/>
  <c r="B69" i="6"/>
  <c r="B70" i="6"/>
  <c r="B71" i="6"/>
  <c r="B72" i="6"/>
  <c r="B73" i="6"/>
  <c r="B58" i="6"/>
  <c r="H52" i="6"/>
  <c r="H53" i="6"/>
  <c r="H51" i="6"/>
  <c r="E52" i="6"/>
  <c r="E53" i="6"/>
  <c r="E51" i="6"/>
  <c r="B52" i="6"/>
  <c r="B53" i="6"/>
  <c r="B51" i="6"/>
  <c r="H47" i="6"/>
  <c r="H48" i="6"/>
  <c r="H46" i="6"/>
  <c r="E47" i="6"/>
  <c r="E48" i="6"/>
  <c r="E46" i="6"/>
  <c r="B47" i="6"/>
  <c r="B48" i="6"/>
  <c r="B46" i="6"/>
  <c r="H42" i="6"/>
  <c r="H43" i="6"/>
  <c r="H41" i="6"/>
  <c r="E42" i="6"/>
  <c r="E43" i="6"/>
  <c r="E41" i="6"/>
  <c r="B42" i="6"/>
  <c r="B43" i="6"/>
  <c r="B41" i="6"/>
  <c r="H33" i="6"/>
  <c r="H34" i="6"/>
  <c r="H35" i="6"/>
  <c r="H36" i="6"/>
  <c r="H37" i="6"/>
  <c r="H38" i="6"/>
  <c r="H32" i="6"/>
  <c r="E33" i="6"/>
  <c r="E34" i="6"/>
  <c r="E35" i="6"/>
  <c r="E36" i="6"/>
  <c r="E37" i="6"/>
  <c r="E38" i="6"/>
  <c r="E32" i="6"/>
  <c r="B33" i="6"/>
  <c r="B34" i="6"/>
  <c r="B35" i="6"/>
  <c r="B36" i="6"/>
  <c r="B37" i="6"/>
  <c r="B38" i="6"/>
  <c r="B32" i="6"/>
  <c r="H24" i="6"/>
  <c r="H25" i="6"/>
  <c r="H26" i="6"/>
  <c r="H27" i="6"/>
  <c r="H23" i="6"/>
  <c r="E24" i="6"/>
  <c r="E25" i="6"/>
  <c r="E26" i="6"/>
  <c r="E27" i="6"/>
  <c r="E23" i="6"/>
  <c r="B24" i="6"/>
  <c r="B25" i="6"/>
  <c r="B26" i="6"/>
  <c r="B27" i="6"/>
  <c r="B23" i="6"/>
  <c r="B2" i="14" l="1"/>
  <c r="B3" i="5"/>
  <c r="B3" i="14"/>
  <c r="B4" i="5"/>
  <c r="B4" i="14"/>
  <c r="A10" i="5"/>
  <c r="A10" i="7" s="1"/>
  <c r="B10" i="5"/>
  <c r="B10" i="6" s="1"/>
  <c r="F57" i="15"/>
  <c r="G32" i="15"/>
  <c r="F32" i="15"/>
  <c r="F24" i="15"/>
  <c r="G22" i="15"/>
  <c r="F22" i="15"/>
  <c r="F20" i="15"/>
  <c r="G18" i="15"/>
  <c r="F18" i="15"/>
  <c r="F14" i="15"/>
  <c r="C32" i="15"/>
  <c r="B32" i="15"/>
  <c r="D24" i="15"/>
  <c r="C24" i="15"/>
  <c r="F43" i="15"/>
  <c r="G50" i="15"/>
  <c r="F50" i="15"/>
  <c r="C50" i="15"/>
  <c r="B50" i="15"/>
  <c r="D46" i="15"/>
  <c r="C46" i="15"/>
  <c r="G45" i="15"/>
  <c r="F45" i="15"/>
  <c r="F44" i="15"/>
  <c r="G43" i="15"/>
  <c r="F41" i="15"/>
  <c r="B2" i="15"/>
  <c r="D140" i="14"/>
  <c r="G139" i="14"/>
  <c r="C139" i="14"/>
  <c r="C141" i="14"/>
  <c r="D135" i="14"/>
  <c r="G134" i="14"/>
  <c r="C134" i="14"/>
  <c r="F133" i="14"/>
  <c r="B133" i="14"/>
  <c r="D131" i="14"/>
  <c r="B123" i="14"/>
  <c r="B111" i="14"/>
  <c r="B124" i="14"/>
  <c r="G93" i="14"/>
  <c r="G140" i="14"/>
  <c r="F93" i="14"/>
  <c r="F140" i="14"/>
  <c r="D93" i="14"/>
  <c r="C93" i="14"/>
  <c r="C140" i="14"/>
  <c r="B93" i="14"/>
  <c r="B140" i="14"/>
  <c r="E140" i="14"/>
  <c r="H140" i="14"/>
  <c r="E92" i="14"/>
  <c r="H92" i="14"/>
  <c r="H91" i="14"/>
  <c r="E91" i="14"/>
  <c r="E90" i="14"/>
  <c r="E93" i="14"/>
  <c r="G88" i="14"/>
  <c r="F88" i="14"/>
  <c r="F139" i="14"/>
  <c r="D88" i="14"/>
  <c r="D139" i="14"/>
  <c r="D141" i="14"/>
  <c r="C88" i="14"/>
  <c r="B88" i="14"/>
  <c r="B139" i="14"/>
  <c r="E87" i="14"/>
  <c r="H87" i="14"/>
  <c r="H86" i="14"/>
  <c r="E86" i="14"/>
  <c r="E85" i="14"/>
  <c r="H85" i="14"/>
  <c r="H84" i="14"/>
  <c r="E84" i="14"/>
  <c r="E83" i="14"/>
  <c r="H83" i="14"/>
  <c r="H82" i="14"/>
  <c r="E82" i="14"/>
  <c r="E81" i="14"/>
  <c r="H81" i="14"/>
  <c r="H80" i="14"/>
  <c r="E80" i="14"/>
  <c r="E88" i="14"/>
  <c r="H88" i="14"/>
  <c r="G74" i="14"/>
  <c r="G136" i="14"/>
  <c r="F74" i="14"/>
  <c r="D74" i="14"/>
  <c r="D136" i="14"/>
  <c r="C74" i="14"/>
  <c r="C136" i="14"/>
  <c r="B74" i="14"/>
  <c r="B24" i="15"/>
  <c r="H73" i="14"/>
  <c r="E73" i="14"/>
  <c r="E72" i="14"/>
  <c r="H72" i="14"/>
  <c r="H71" i="14"/>
  <c r="E71" i="14"/>
  <c r="E70" i="14"/>
  <c r="H70" i="14"/>
  <c r="H69" i="14"/>
  <c r="E69" i="14"/>
  <c r="E68" i="14"/>
  <c r="H68" i="14"/>
  <c r="H67" i="14"/>
  <c r="E67" i="14"/>
  <c r="E66" i="14"/>
  <c r="H66" i="14"/>
  <c r="H65" i="14"/>
  <c r="E65" i="14"/>
  <c r="E64" i="14"/>
  <c r="H64" i="14"/>
  <c r="H63" i="14"/>
  <c r="E63" i="14"/>
  <c r="E62" i="14"/>
  <c r="H62" i="14"/>
  <c r="H61" i="14"/>
  <c r="E61" i="14"/>
  <c r="E60" i="14"/>
  <c r="H60" i="14"/>
  <c r="H59" i="14"/>
  <c r="E59" i="14"/>
  <c r="E58" i="14"/>
  <c r="G54" i="14"/>
  <c r="G135" i="14"/>
  <c r="F54" i="14"/>
  <c r="F135" i="14"/>
  <c r="E54" i="14"/>
  <c r="H54" i="14"/>
  <c r="D54" i="14"/>
  <c r="C54" i="14"/>
  <c r="C135" i="14"/>
  <c r="B54" i="14"/>
  <c r="B135" i="14"/>
  <c r="E135" i="14"/>
  <c r="H135" i="14"/>
  <c r="H53" i="14"/>
  <c r="E53" i="14"/>
  <c r="E52" i="14"/>
  <c r="H52" i="14"/>
  <c r="H51" i="14"/>
  <c r="E51" i="14"/>
  <c r="G49" i="14"/>
  <c r="F49" i="14"/>
  <c r="F134" i="14"/>
  <c r="D49" i="14"/>
  <c r="D134" i="14"/>
  <c r="C49" i="14"/>
  <c r="B49" i="14"/>
  <c r="B134" i="14"/>
  <c r="H48" i="14"/>
  <c r="E48" i="14"/>
  <c r="E47" i="14"/>
  <c r="E49" i="14"/>
  <c r="H49" i="14"/>
  <c r="H46" i="14"/>
  <c r="E46" i="14"/>
  <c r="G44" i="14"/>
  <c r="F44" i="14"/>
  <c r="D44" i="14"/>
  <c r="D133" i="14"/>
  <c r="C44" i="14"/>
  <c r="B44" i="14"/>
  <c r="E43" i="14"/>
  <c r="H43" i="14"/>
  <c r="H42" i="14"/>
  <c r="E42" i="14"/>
  <c r="E41" i="14"/>
  <c r="E44" i="14"/>
  <c r="H44" i="14"/>
  <c r="G39" i="14"/>
  <c r="G132" i="14"/>
  <c r="F39" i="14"/>
  <c r="F132" i="14"/>
  <c r="D39" i="14"/>
  <c r="D132" i="14"/>
  <c r="C39" i="14"/>
  <c r="C132" i="14"/>
  <c r="B39" i="14"/>
  <c r="B132" i="14"/>
  <c r="E38" i="14"/>
  <c r="H38" i="14"/>
  <c r="H37" i="14"/>
  <c r="E37" i="14"/>
  <c r="E36" i="14"/>
  <c r="H36" i="14"/>
  <c r="H35" i="14"/>
  <c r="E35" i="14"/>
  <c r="E34" i="14"/>
  <c r="H34" i="14"/>
  <c r="H33" i="14"/>
  <c r="E33" i="14"/>
  <c r="E32" i="14"/>
  <c r="E39" i="14"/>
  <c r="H39" i="14"/>
  <c r="G28" i="14"/>
  <c r="G131" i="14"/>
  <c r="F28" i="14"/>
  <c r="F131" i="14"/>
  <c r="E28" i="14"/>
  <c r="H28" i="14"/>
  <c r="D28" i="14"/>
  <c r="C28" i="14"/>
  <c r="C131" i="14"/>
  <c r="B28" i="14"/>
  <c r="B131" i="14"/>
  <c r="H27" i="14"/>
  <c r="E27" i="14"/>
  <c r="E26" i="14"/>
  <c r="H26" i="14"/>
  <c r="H25" i="14"/>
  <c r="E25" i="14"/>
  <c r="E24" i="14"/>
  <c r="H24" i="14"/>
  <c r="H23" i="14"/>
  <c r="E23" i="14"/>
  <c r="G20" i="14"/>
  <c r="G130" i="14" s="1"/>
  <c r="F20" i="14"/>
  <c r="F130" i="14" s="1"/>
  <c r="F137" i="14" s="1"/>
  <c r="F142" i="14" s="1"/>
  <c r="F146" i="14" s="1"/>
  <c r="G146" i="14" s="1"/>
  <c r="D20" i="14"/>
  <c r="D130" i="14" s="1"/>
  <c r="C20" i="14"/>
  <c r="C130" i="14" s="1"/>
  <c r="B20" i="14"/>
  <c r="B130" i="14" s="1"/>
  <c r="E19" i="14"/>
  <c r="E19" i="6" s="1"/>
  <c r="H18" i="14"/>
  <c r="H18" i="6" s="1"/>
  <c r="E18" i="14"/>
  <c r="E18" i="6" s="1"/>
  <c r="E17" i="14"/>
  <c r="E17" i="6" s="1"/>
  <c r="E16" i="14"/>
  <c r="E16" i="6" s="1"/>
  <c r="E20" i="6" s="1"/>
  <c r="E130" i="6" s="1"/>
  <c r="G14" i="14"/>
  <c r="F14" i="14"/>
  <c r="D14" i="14"/>
  <c r="C14" i="14"/>
  <c r="C129" i="14" s="1"/>
  <c r="B14" i="14"/>
  <c r="E13" i="14"/>
  <c r="E13" i="6" s="1"/>
  <c r="E12" i="14"/>
  <c r="E12" i="6" s="1"/>
  <c r="E11" i="14"/>
  <c r="E11" i="6" s="1"/>
  <c r="E10" i="14"/>
  <c r="E10" i="6" s="1"/>
  <c r="F92" i="13"/>
  <c r="F91" i="13"/>
  <c r="F90" i="13"/>
  <c r="F87" i="13"/>
  <c r="F86" i="13"/>
  <c r="F85" i="13"/>
  <c r="F84" i="13"/>
  <c r="F83" i="13"/>
  <c r="F82" i="13"/>
  <c r="F81" i="13"/>
  <c r="F80" i="13"/>
  <c r="F73" i="13"/>
  <c r="F72" i="13"/>
  <c r="F71" i="13"/>
  <c r="F70" i="13"/>
  <c r="F69" i="13"/>
  <c r="F68" i="13"/>
  <c r="F67" i="13"/>
  <c r="F66" i="13"/>
  <c r="F65" i="13"/>
  <c r="F64" i="13"/>
  <c r="F63" i="13"/>
  <c r="F62" i="13"/>
  <c r="F61" i="13"/>
  <c r="F59" i="13"/>
  <c r="F60" i="13"/>
  <c r="F58" i="13"/>
  <c r="F52" i="13"/>
  <c r="F53" i="13"/>
  <c r="F51" i="13"/>
  <c r="F48" i="13"/>
  <c r="F47" i="13"/>
  <c r="F46" i="13"/>
  <c r="F43" i="13"/>
  <c r="F42" i="13"/>
  <c r="F41" i="13"/>
  <c r="F38" i="13"/>
  <c r="F37" i="13"/>
  <c r="F36" i="13"/>
  <c r="F35" i="13"/>
  <c r="F34" i="13"/>
  <c r="F33" i="13"/>
  <c r="F32" i="13"/>
  <c r="F27" i="13"/>
  <c r="F26" i="13"/>
  <c r="F25" i="13"/>
  <c r="F24" i="13"/>
  <c r="F23" i="13"/>
  <c r="F19" i="13"/>
  <c r="F18" i="13"/>
  <c r="F17" i="13"/>
  <c r="F16" i="13"/>
  <c r="F20" i="13"/>
  <c r="F130" i="13"/>
  <c r="F13" i="13"/>
  <c r="F12" i="13"/>
  <c r="F11" i="13"/>
  <c r="F10" i="13"/>
  <c r="C92" i="13"/>
  <c r="C91" i="13"/>
  <c r="C90" i="13"/>
  <c r="C87" i="13"/>
  <c r="C86" i="13"/>
  <c r="C85" i="13"/>
  <c r="C84" i="13"/>
  <c r="C83" i="13"/>
  <c r="C82" i="13"/>
  <c r="C81" i="13"/>
  <c r="C80" i="13"/>
  <c r="C72" i="13"/>
  <c r="C73" i="13"/>
  <c r="C71" i="13"/>
  <c r="C66" i="13"/>
  <c r="C70" i="13"/>
  <c r="C69" i="13"/>
  <c r="C68" i="13"/>
  <c r="C67" i="13"/>
  <c r="C65" i="13"/>
  <c r="C64" i="13"/>
  <c r="C63" i="13"/>
  <c r="C62" i="13"/>
  <c r="C61" i="13"/>
  <c r="C60" i="13"/>
  <c r="C59" i="13"/>
  <c r="C58" i="13"/>
  <c r="C53" i="13"/>
  <c r="C52" i="13"/>
  <c r="C51" i="13"/>
  <c r="C48" i="13"/>
  <c r="C47" i="13"/>
  <c r="C46" i="13"/>
  <c r="C43" i="13"/>
  <c r="C42" i="13"/>
  <c r="C41" i="13"/>
  <c r="C38" i="13"/>
  <c r="C37" i="13"/>
  <c r="C36" i="13"/>
  <c r="C35" i="13"/>
  <c r="C34" i="13"/>
  <c r="C33" i="13"/>
  <c r="C32" i="13"/>
  <c r="C27" i="13"/>
  <c r="C26" i="13"/>
  <c r="C25" i="13"/>
  <c r="C24" i="13"/>
  <c r="C23" i="13"/>
  <c r="C19" i="13"/>
  <c r="C18" i="13"/>
  <c r="C17" i="13"/>
  <c r="C16" i="13"/>
  <c r="C13" i="13"/>
  <c r="C12" i="13"/>
  <c r="C11" i="13"/>
  <c r="C10" i="13"/>
  <c r="D123" i="13"/>
  <c r="D111" i="13"/>
  <c r="G123" i="13"/>
  <c r="E123" i="13"/>
  <c r="B123" i="13"/>
  <c r="G111" i="13"/>
  <c r="E111" i="13"/>
  <c r="B111" i="13"/>
  <c r="B124" i="13"/>
  <c r="B4" i="13"/>
  <c r="B3" i="13"/>
  <c r="B2" i="13"/>
  <c r="I19" i="6"/>
  <c r="I18" i="6"/>
  <c r="I17" i="6"/>
  <c r="I16" i="6"/>
  <c r="D18" i="5"/>
  <c r="B2" i="6"/>
  <c r="E91" i="1"/>
  <c r="H91" i="1"/>
  <c r="E18" i="1"/>
  <c r="H18" i="1" s="1"/>
  <c r="C48" i="6"/>
  <c r="C47" i="6"/>
  <c r="C46" i="6"/>
  <c r="C49" i="6"/>
  <c r="B3" i="7"/>
  <c r="B2" i="7"/>
  <c r="C92" i="6"/>
  <c r="C91" i="6"/>
  <c r="C90" i="6"/>
  <c r="G17" i="5"/>
  <c r="E17" i="13" s="1"/>
  <c r="G18" i="5"/>
  <c r="E18" i="13" s="1"/>
  <c r="G19" i="5"/>
  <c r="E19" i="13" s="1"/>
  <c r="E20" i="13" s="1"/>
  <c r="E130" i="13" s="1"/>
  <c r="G16" i="5"/>
  <c r="E16" i="13" s="1"/>
  <c r="C117" i="5"/>
  <c r="C118" i="5"/>
  <c r="C119" i="5"/>
  <c r="C120" i="5"/>
  <c r="C121" i="5"/>
  <c r="C122" i="5"/>
  <c r="C116" i="5"/>
  <c r="A122" i="5"/>
  <c r="A121" i="5"/>
  <c r="A120" i="5"/>
  <c r="A119" i="5"/>
  <c r="A118" i="5"/>
  <c r="A117" i="5"/>
  <c r="A116" i="5"/>
  <c r="G27" i="5"/>
  <c r="G26" i="5"/>
  <c r="G25" i="5"/>
  <c r="G24" i="5"/>
  <c r="G23" i="5"/>
  <c r="C10" i="6"/>
  <c r="I91" i="6"/>
  <c r="I92" i="6"/>
  <c r="F91" i="6"/>
  <c r="F92" i="6"/>
  <c r="I90" i="6"/>
  <c r="F90" i="6"/>
  <c r="I81" i="6"/>
  <c r="I82" i="6"/>
  <c r="I83" i="6"/>
  <c r="I84" i="6"/>
  <c r="I85" i="6"/>
  <c r="I86" i="6"/>
  <c r="I87" i="6"/>
  <c r="F81" i="6"/>
  <c r="F82" i="6"/>
  <c r="F83" i="6"/>
  <c r="F84" i="6"/>
  <c r="F85" i="6"/>
  <c r="F86" i="6"/>
  <c r="F87" i="6"/>
  <c r="C81" i="6"/>
  <c r="C82" i="6"/>
  <c r="C83" i="6"/>
  <c r="C84" i="6"/>
  <c r="C85" i="6"/>
  <c r="C86" i="6"/>
  <c r="C87" i="6"/>
  <c r="I80" i="6"/>
  <c r="F80" i="6"/>
  <c r="C80" i="6"/>
  <c r="I59" i="6"/>
  <c r="I60" i="6"/>
  <c r="I61" i="6"/>
  <c r="I62" i="6"/>
  <c r="I63" i="6"/>
  <c r="I74" i="6"/>
  <c r="I64" i="6"/>
  <c r="I65" i="6"/>
  <c r="I66" i="6"/>
  <c r="I67" i="6"/>
  <c r="I68" i="6"/>
  <c r="I69" i="6"/>
  <c r="I70" i="6"/>
  <c r="I71" i="6"/>
  <c r="I72" i="6"/>
  <c r="I73" i="6"/>
  <c r="F59" i="6"/>
  <c r="F60" i="6"/>
  <c r="F61" i="6"/>
  <c r="F62" i="6"/>
  <c r="F63" i="6"/>
  <c r="F64" i="6"/>
  <c r="F65" i="6"/>
  <c r="F66" i="6"/>
  <c r="F67" i="6"/>
  <c r="F68" i="6"/>
  <c r="F69" i="6"/>
  <c r="F70" i="6"/>
  <c r="F71" i="6"/>
  <c r="F72" i="6"/>
  <c r="F73" i="6"/>
  <c r="C59" i="6"/>
  <c r="C60" i="6"/>
  <c r="C61" i="6"/>
  <c r="C62" i="6"/>
  <c r="C63" i="6"/>
  <c r="C64" i="6"/>
  <c r="C65" i="6"/>
  <c r="C66" i="6"/>
  <c r="C67" i="6"/>
  <c r="C68" i="6"/>
  <c r="C69" i="6"/>
  <c r="C70" i="6"/>
  <c r="C71" i="6"/>
  <c r="C72" i="6"/>
  <c r="C73" i="6"/>
  <c r="I58" i="6"/>
  <c r="F58" i="6"/>
  <c r="C58" i="6"/>
  <c r="I52" i="6"/>
  <c r="I53" i="6"/>
  <c r="F52" i="6"/>
  <c r="F53" i="6"/>
  <c r="C52" i="6"/>
  <c r="C53" i="6"/>
  <c r="I51" i="6"/>
  <c r="I54" i="6"/>
  <c r="F51" i="6"/>
  <c r="F54" i="6"/>
  <c r="C51" i="6"/>
  <c r="I47" i="6"/>
  <c r="I48" i="6"/>
  <c r="F47" i="6"/>
  <c r="F48" i="6"/>
  <c r="F49" i="6"/>
  <c r="I46" i="6"/>
  <c r="F46" i="6"/>
  <c r="I42" i="6"/>
  <c r="I43" i="6"/>
  <c r="F42" i="6"/>
  <c r="F44" i="6"/>
  <c r="F43" i="6"/>
  <c r="C42" i="6"/>
  <c r="C43" i="6"/>
  <c r="I41" i="6"/>
  <c r="F41" i="6"/>
  <c r="C41" i="6"/>
  <c r="C44" i="6"/>
  <c r="C133" i="6"/>
  <c r="I33" i="6"/>
  <c r="I34" i="6"/>
  <c r="I35" i="6"/>
  <c r="I36" i="6"/>
  <c r="I37" i="6"/>
  <c r="I38" i="6"/>
  <c r="F33" i="6"/>
  <c r="F34" i="6"/>
  <c r="F35" i="6"/>
  <c r="F36" i="6"/>
  <c r="F37" i="6"/>
  <c r="F38" i="6"/>
  <c r="C33" i="6"/>
  <c r="C34" i="6"/>
  <c r="C35" i="6"/>
  <c r="C36" i="6"/>
  <c r="C37" i="6"/>
  <c r="C38" i="6"/>
  <c r="I32" i="6"/>
  <c r="F32" i="6"/>
  <c r="F39" i="6"/>
  <c r="C32" i="6"/>
  <c r="C39" i="6"/>
  <c r="I24" i="6"/>
  <c r="I25" i="6"/>
  <c r="I26" i="6"/>
  <c r="I28" i="6"/>
  <c r="I27" i="6"/>
  <c r="F24" i="6"/>
  <c r="F25" i="6"/>
  <c r="F26" i="6"/>
  <c r="F27" i="6"/>
  <c r="C24" i="6"/>
  <c r="C25" i="6"/>
  <c r="C28" i="6"/>
  <c r="C26" i="6"/>
  <c r="C27" i="6"/>
  <c r="I23" i="6"/>
  <c r="F23" i="6"/>
  <c r="F28" i="6"/>
  <c r="C23" i="6"/>
  <c r="F17" i="6"/>
  <c r="F18" i="6"/>
  <c r="F19" i="6"/>
  <c r="F16" i="6"/>
  <c r="C17" i="6"/>
  <c r="C18" i="6"/>
  <c r="C19" i="6"/>
  <c r="C16" i="6"/>
  <c r="I11" i="6"/>
  <c r="I12" i="6"/>
  <c r="I13" i="6"/>
  <c r="I10" i="6"/>
  <c r="F11" i="6"/>
  <c r="F12" i="6"/>
  <c r="F13" i="6"/>
  <c r="F10" i="6"/>
  <c r="C11" i="6"/>
  <c r="C12" i="6"/>
  <c r="C13" i="6"/>
  <c r="C105" i="5"/>
  <c r="C106" i="5"/>
  <c r="C107" i="5"/>
  <c r="C108" i="5"/>
  <c r="C109" i="5"/>
  <c r="C110" i="5"/>
  <c r="C104" i="5"/>
  <c r="A105" i="5"/>
  <c r="A106" i="5"/>
  <c r="A107" i="5"/>
  <c r="A108" i="5"/>
  <c r="A109" i="5"/>
  <c r="A110" i="5"/>
  <c r="A104" i="5"/>
  <c r="A91" i="5"/>
  <c r="A92" i="5"/>
  <c r="A90" i="5"/>
  <c r="A81" i="5"/>
  <c r="A82" i="5"/>
  <c r="A83" i="5"/>
  <c r="A84" i="5"/>
  <c r="A85" i="5"/>
  <c r="A86" i="5"/>
  <c r="A87" i="5"/>
  <c r="A80" i="5"/>
  <c r="A59" i="5"/>
  <c r="A60" i="5"/>
  <c r="A61" i="5"/>
  <c r="A62" i="5"/>
  <c r="A63" i="5"/>
  <c r="A64" i="5"/>
  <c r="A65" i="5"/>
  <c r="A66" i="5"/>
  <c r="A67" i="5"/>
  <c r="A68" i="5"/>
  <c r="A69" i="5"/>
  <c r="A70" i="5"/>
  <c r="A71" i="5"/>
  <c r="A72" i="5"/>
  <c r="A73" i="5"/>
  <c r="A58" i="5"/>
  <c r="A52" i="5"/>
  <c r="A53" i="5"/>
  <c r="A51" i="5"/>
  <c r="A47" i="5"/>
  <c r="A48" i="5"/>
  <c r="A46" i="5"/>
  <c r="A42" i="5"/>
  <c r="A43" i="5"/>
  <c r="A41" i="5"/>
  <c r="A33" i="5"/>
  <c r="A34" i="5"/>
  <c r="A35" i="5"/>
  <c r="A36" i="5"/>
  <c r="A37" i="5"/>
  <c r="A38" i="5"/>
  <c r="A32" i="5"/>
  <c r="A24" i="5"/>
  <c r="A25" i="5"/>
  <c r="A26" i="5"/>
  <c r="A27" i="5"/>
  <c r="A23" i="5"/>
  <c r="A17" i="5"/>
  <c r="A18" i="5"/>
  <c r="A19" i="5"/>
  <c r="A16" i="5"/>
  <c r="A12" i="5"/>
  <c r="A13" i="5"/>
  <c r="A11" i="5"/>
  <c r="B4" i="6"/>
  <c r="B3" i="6"/>
  <c r="B4" i="7"/>
  <c r="B3" i="15"/>
  <c r="B117" i="5"/>
  <c r="B118" i="5"/>
  <c r="B119" i="5"/>
  <c r="B120" i="5"/>
  <c r="B121" i="5"/>
  <c r="B122" i="5"/>
  <c r="B116" i="5"/>
  <c r="B105" i="5"/>
  <c r="B106" i="5"/>
  <c r="B107" i="5"/>
  <c r="B108" i="5"/>
  <c r="B109" i="5"/>
  <c r="B110" i="5"/>
  <c r="B104" i="5"/>
  <c r="B111" i="5"/>
  <c r="G91" i="5"/>
  <c r="G92" i="5"/>
  <c r="F91" i="5"/>
  <c r="F92" i="5"/>
  <c r="D91" i="5"/>
  <c r="D92" i="5"/>
  <c r="C91" i="5"/>
  <c r="C92" i="5"/>
  <c r="B91" i="5"/>
  <c r="B92" i="5"/>
  <c r="G90" i="5"/>
  <c r="F90" i="5"/>
  <c r="D90" i="5"/>
  <c r="C90" i="5"/>
  <c r="B90" i="5"/>
  <c r="G81" i="5"/>
  <c r="G82" i="5"/>
  <c r="G83" i="5"/>
  <c r="G84" i="5"/>
  <c r="G85" i="5"/>
  <c r="G86" i="5"/>
  <c r="G87" i="5"/>
  <c r="F81" i="5"/>
  <c r="F82" i="5"/>
  <c r="F83" i="5"/>
  <c r="F84" i="5"/>
  <c r="F85" i="5"/>
  <c r="F86" i="5"/>
  <c r="F87" i="5"/>
  <c r="D81" i="5"/>
  <c r="D82" i="5"/>
  <c r="D83" i="5"/>
  <c r="D84" i="5"/>
  <c r="D85" i="5"/>
  <c r="D86" i="5"/>
  <c r="D87" i="5"/>
  <c r="C81" i="5"/>
  <c r="C82" i="5"/>
  <c r="C83" i="5"/>
  <c r="C84" i="5"/>
  <c r="C85" i="5"/>
  <c r="C86" i="5"/>
  <c r="C87" i="5"/>
  <c r="B81" i="5"/>
  <c r="B82" i="5"/>
  <c r="B83" i="5"/>
  <c r="B84" i="5"/>
  <c r="B85" i="5"/>
  <c r="B86" i="5"/>
  <c r="B87" i="5"/>
  <c r="G80" i="5"/>
  <c r="E88" i="13"/>
  <c r="F80" i="5"/>
  <c r="D80" i="5"/>
  <c r="C80" i="5"/>
  <c r="E88" i="6"/>
  <c r="E139" i="6"/>
  <c r="B80" i="5"/>
  <c r="B88" i="6"/>
  <c r="G59" i="5"/>
  <c r="G60" i="5"/>
  <c r="G61" i="5"/>
  <c r="G62" i="5"/>
  <c r="G63" i="5"/>
  <c r="G64" i="5"/>
  <c r="G65" i="5"/>
  <c r="G66" i="5"/>
  <c r="G67" i="5"/>
  <c r="G68" i="5"/>
  <c r="G69" i="5"/>
  <c r="G70" i="5"/>
  <c r="G71" i="5"/>
  <c r="G72" i="5"/>
  <c r="G73" i="5"/>
  <c r="F59" i="5"/>
  <c r="F60" i="5"/>
  <c r="F61" i="5"/>
  <c r="F62" i="5"/>
  <c r="F63" i="5"/>
  <c r="F64" i="5"/>
  <c r="F65" i="5"/>
  <c r="F66" i="5"/>
  <c r="F67" i="5"/>
  <c r="F68" i="5"/>
  <c r="F69" i="5"/>
  <c r="F70" i="5"/>
  <c r="F71" i="5"/>
  <c r="F72" i="5"/>
  <c r="F73" i="5"/>
  <c r="D59" i="5"/>
  <c r="D60" i="5"/>
  <c r="D61" i="5"/>
  <c r="D62" i="5"/>
  <c r="D63" i="5"/>
  <c r="D64" i="5"/>
  <c r="D65" i="5"/>
  <c r="D66" i="5"/>
  <c r="D67" i="5"/>
  <c r="D68" i="5"/>
  <c r="D69" i="5"/>
  <c r="D70" i="5"/>
  <c r="D71" i="5"/>
  <c r="D72" i="5"/>
  <c r="D73" i="5"/>
  <c r="C59" i="5"/>
  <c r="C60" i="5"/>
  <c r="C61" i="5"/>
  <c r="C62" i="5"/>
  <c r="C63" i="5"/>
  <c r="C64" i="5"/>
  <c r="C65" i="5"/>
  <c r="C66" i="5"/>
  <c r="C67" i="5"/>
  <c r="C68" i="5"/>
  <c r="C69" i="5"/>
  <c r="C70" i="5"/>
  <c r="C71" i="5"/>
  <c r="C72" i="5"/>
  <c r="C73" i="5"/>
  <c r="B59" i="5"/>
  <c r="B60" i="5"/>
  <c r="B61" i="5"/>
  <c r="B62" i="5"/>
  <c r="B63" i="5"/>
  <c r="B64" i="5"/>
  <c r="B65" i="5"/>
  <c r="B66" i="5"/>
  <c r="B67" i="5"/>
  <c r="B68" i="5"/>
  <c r="E68" i="5"/>
  <c r="K68" i="6"/>
  <c r="B69" i="5"/>
  <c r="E69" i="5"/>
  <c r="K69" i="6"/>
  <c r="B70" i="5"/>
  <c r="B71" i="5"/>
  <c r="B72" i="5"/>
  <c r="B73" i="5"/>
  <c r="G58" i="5"/>
  <c r="F58" i="5"/>
  <c r="D58" i="5"/>
  <c r="C58" i="5"/>
  <c r="B58" i="5"/>
  <c r="G52" i="5"/>
  <c r="G53" i="5"/>
  <c r="F52" i="5"/>
  <c r="F53" i="5"/>
  <c r="D52" i="5"/>
  <c r="D53" i="5"/>
  <c r="C52" i="5"/>
  <c r="C53" i="5"/>
  <c r="B52" i="5"/>
  <c r="B53" i="5"/>
  <c r="G51" i="5"/>
  <c r="F51" i="5"/>
  <c r="D51" i="5"/>
  <c r="H54" i="6"/>
  <c r="H135" i="6" s="1"/>
  <c r="C51" i="5"/>
  <c r="B51" i="5"/>
  <c r="B54" i="6"/>
  <c r="B135" i="6" s="1"/>
  <c r="G47" i="5"/>
  <c r="G48" i="5"/>
  <c r="F47" i="5"/>
  <c r="F48" i="5"/>
  <c r="D47" i="5"/>
  <c r="D48" i="5"/>
  <c r="C47" i="5"/>
  <c r="C48" i="5"/>
  <c r="B47" i="5"/>
  <c r="B48" i="5"/>
  <c r="G46" i="5"/>
  <c r="E49" i="13"/>
  <c r="E134" i="13"/>
  <c r="F46" i="5"/>
  <c r="D46" i="5"/>
  <c r="C46" i="5"/>
  <c r="C49" i="5"/>
  <c r="C134" i="5"/>
  <c r="B46" i="5"/>
  <c r="G42" i="5"/>
  <c r="G43" i="5"/>
  <c r="F42" i="5"/>
  <c r="F43" i="5"/>
  <c r="G41" i="5"/>
  <c r="F41" i="5"/>
  <c r="G33" i="5"/>
  <c r="G34" i="5"/>
  <c r="G35" i="5"/>
  <c r="G36" i="5"/>
  <c r="G37" i="5"/>
  <c r="G38" i="5"/>
  <c r="F33" i="5"/>
  <c r="F34" i="5"/>
  <c r="F35" i="5"/>
  <c r="F36" i="5"/>
  <c r="F37" i="5"/>
  <c r="F38" i="5"/>
  <c r="G32" i="5"/>
  <c r="F32" i="5"/>
  <c r="D42" i="5"/>
  <c r="D43" i="5"/>
  <c r="D41" i="5"/>
  <c r="C42" i="5"/>
  <c r="C43" i="5"/>
  <c r="E43" i="5"/>
  <c r="K43" i="6"/>
  <c r="B42" i="5"/>
  <c r="B43" i="5"/>
  <c r="B41" i="5"/>
  <c r="C41" i="5"/>
  <c r="C44" i="5"/>
  <c r="C18" i="15"/>
  <c r="F24" i="5"/>
  <c r="F25" i="5"/>
  <c r="F26" i="5"/>
  <c r="F27" i="5"/>
  <c r="F17" i="5"/>
  <c r="B17" i="13" s="1"/>
  <c r="F18" i="5"/>
  <c r="B18" i="13" s="1"/>
  <c r="F19" i="5"/>
  <c r="B19" i="13" s="1"/>
  <c r="F23" i="5"/>
  <c r="D33" i="5"/>
  <c r="D34" i="5"/>
  <c r="D35" i="5"/>
  <c r="D36" i="5"/>
  <c r="D37" i="5"/>
  <c r="D38" i="5"/>
  <c r="C33" i="5"/>
  <c r="C34" i="5"/>
  <c r="C35" i="5"/>
  <c r="C36" i="5"/>
  <c r="C37" i="5"/>
  <c r="C38" i="5"/>
  <c r="B33" i="5"/>
  <c r="B34" i="5"/>
  <c r="B35" i="5"/>
  <c r="B36" i="5"/>
  <c r="B37" i="5"/>
  <c r="B38" i="5"/>
  <c r="D32" i="5"/>
  <c r="H39" i="6"/>
  <c r="H132" i="6" s="1"/>
  <c r="C32" i="5"/>
  <c r="E39" i="6"/>
  <c r="E132" i="6" s="1"/>
  <c r="B32" i="5"/>
  <c r="B39" i="5"/>
  <c r="B39" i="6"/>
  <c r="B132" i="6"/>
  <c r="D24" i="5"/>
  <c r="D25" i="5"/>
  <c r="D26" i="5"/>
  <c r="D27" i="5"/>
  <c r="C24" i="5"/>
  <c r="C25" i="5"/>
  <c r="C26" i="5"/>
  <c r="C27" i="5"/>
  <c r="B24" i="5"/>
  <c r="B25" i="5"/>
  <c r="B26" i="5"/>
  <c r="B27" i="5"/>
  <c r="D23" i="5"/>
  <c r="C23" i="5"/>
  <c r="E28" i="6"/>
  <c r="E131" i="6"/>
  <c r="B23" i="5"/>
  <c r="B28" i="6"/>
  <c r="B131" i="6" s="1"/>
  <c r="F16" i="5"/>
  <c r="B16" i="13" s="1"/>
  <c r="G11" i="5"/>
  <c r="E11" i="13" s="1"/>
  <c r="E14" i="13" s="1"/>
  <c r="E129" i="13" s="1"/>
  <c r="G12" i="5"/>
  <c r="E12" i="13" s="1"/>
  <c r="G13" i="5"/>
  <c r="E13" i="13" s="1"/>
  <c r="F11" i="5"/>
  <c r="B11" i="13" s="1"/>
  <c r="F12" i="5"/>
  <c r="B12" i="13" s="1"/>
  <c r="F13" i="5"/>
  <c r="B13" i="13" s="1"/>
  <c r="G10" i="5"/>
  <c r="E10" i="13" s="1"/>
  <c r="F10" i="5"/>
  <c r="B10" i="13" s="1"/>
  <c r="D17" i="5"/>
  <c r="E17" i="5" s="1"/>
  <c r="D19" i="5"/>
  <c r="C17" i="5"/>
  <c r="C18" i="5"/>
  <c r="C19" i="5"/>
  <c r="C20" i="5" s="1"/>
  <c r="B17" i="5"/>
  <c r="B17" i="6" s="1"/>
  <c r="B18" i="5"/>
  <c r="B18" i="6" s="1"/>
  <c r="B19" i="5"/>
  <c r="B19" i="6" s="1"/>
  <c r="D16" i="5"/>
  <c r="D20" i="5" s="1"/>
  <c r="C16" i="5"/>
  <c r="B16" i="5"/>
  <c r="B16" i="6" s="1"/>
  <c r="D11" i="5"/>
  <c r="D12" i="5"/>
  <c r="D13" i="5"/>
  <c r="D10" i="5"/>
  <c r="C11" i="5"/>
  <c r="C12" i="5"/>
  <c r="E12" i="5" s="1"/>
  <c r="C13" i="5"/>
  <c r="B12" i="5"/>
  <c r="B12" i="6" s="1"/>
  <c r="B13" i="5"/>
  <c r="B13" i="6" s="1"/>
  <c r="B123" i="7"/>
  <c r="E148" i="7"/>
  <c r="B111" i="7"/>
  <c r="G93" i="7"/>
  <c r="G140" i="7"/>
  <c r="F93" i="7"/>
  <c r="D93" i="7"/>
  <c r="D140" i="7"/>
  <c r="C93" i="7"/>
  <c r="B93" i="7"/>
  <c r="B140" i="7"/>
  <c r="E92" i="7"/>
  <c r="L92" i="6"/>
  <c r="H92" i="7"/>
  <c r="E91" i="7"/>
  <c r="L91" i="6"/>
  <c r="H91" i="7"/>
  <c r="E90" i="7"/>
  <c r="L90" i="6"/>
  <c r="L93" i="6"/>
  <c r="H90" i="7"/>
  <c r="G88" i="7"/>
  <c r="G94" i="7"/>
  <c r="F88" i="7"/>
  <c r="F94" i="7"/>
  <c r="F139" i="7"/>
  <c r="D88" i="7"/>
  <c r="D94" i="7"/>
  <c r="D139" i="7"/>
  <c r="D141" i="7"/>
  <c r="C88" i="7"/>
  <c r="C94" i="7"/>
  <c r="B88" i="7"/>
  <c r="B139" i="7"/>
  <c r="E87" i="7"/>
  <c r="L87" i="6"/>
  <c r="E86" i="7"/>
  <c r="L86" i="6"/>
  <c r="H86" i="7"/>
  <c r="E85" i="7"/>
  <c r="L85" i="6"/>
  <c r="H85" i="7"/>
  <c r="E84" i="7"/>
  <c r="L84" i="6"/>
  <c r="H84" i="7"/>
  <c r="E83" i="7"/>
  <c r="L83" i="6"/>
  <c r="H83" i="7"/>
  <c r="E82" i="7"/>
  <c r="L82" i="6"/>
  <c r="H82" i="7"/>
  <c r="E81" i="7"/>
  <c r="L81" i="6"/>
  <c r="E80" i="7"/>
  <c r="L80" i="6"/>
  <c r="H80" i="7"/>
  <c r="G74" i="7"/>
  <c r="F74" i="7"/>
  <c r="F136" i="7"/>
  <c r="D74" i="7"/>
  <c r="D136" i="7"/>
  <c r="C74" i="7"/>
  <c r="B74" i="7"/>
  <c r="B136" i="7"/>
  <c r="E73" i="7"/>
  <c r="L73" i="6"/>
  <c r="E72" i="7"/>
  <c r="L72" i="6"/>
  <c r="E71" i="7"/>
  <c r="L71" i="6"/>
  <c r="H71" i="7"/>
  <c r="E70" i="7"/>
  <c r="L70" i="6"/>
  <c r="E69" i="7"/>
  <c r="L69" i="6"/>
  <c r="H69" i="7"/>
  <c r="E68" i="7"/>
  <c r="L68" i="6"/>
  <c r="E67" i="7"/>
  <c r="L67" i="6"/>
  <c r="E66" i="7"/>
  <c r="L66" i="6"/>
  <c r="H66" i="7"/>
  <c r="E65" i="7"/>
  <c r="L65" i="6"/>
  <c r="H65" i="7"/>
  <c r="E64" i="7"/>
  <c r="L64" i="6"/>
  <c r="H64" i="7"/>
  <c r="E63" i="7"/>
  <c r="L63" i="6"/>
  <c r="E62" i="7"/>
  <c r="L62" i="6"/>
  <c r="H62" i="7"/>
  <c r="E61" i="7"/>
  <c r="L61" i="6"/>
  <c r="E60" i="7"/>
  <c r="L60" i="6"/>
  <c r="E59" i="7"/>
  <c r="L59" i="6"/>
  <c r="E58" i="7"/>
  <c r="L58" i="6"/>
  <c r="L74" i="6"/>
  <c r="L136" i="6"/>
  <c r="G54" i="7"/>
  <c r="G135" i="7"/>
  <c r="F54" i="7"/>
  <c r="F135" i="7"/>
  <c r="D54" i="7"/>
  <c r="D135" i="7"/>
  <c r="C54" i="7"/>
  <c r="C135" i="7"/>
  <c r="B54" i="7"/>
  <c r="B135" i="7"/>
  <c r="E135" i="7"/>
  <c r="E53" i="7"/>
  <c r="L53" i="6"/>
  <c r="E52" i="7"/>
  <c r="L52" i="6"/>
  <c r="E51" i="7"/>
  <c r="L51" i="6"/>
  <c r="L54" i="6"/>
  <c r="L135" i="6"/>
  <c r="G49" i="7"/>
  <c r="G134" i="7"/>
  <c r="F49" i="7"/>
  <c r="D49" i="7"/>
  <c r="C49" i="7"/>
  <c r="C134" i="7"/>
  <c r="B49" i="7"/>
  <c r="B134" i="7"/>
  <c r="E48" i="7"/>
  <c r="L48" i="6"/>
  <c r="H48" i="7"/>
  <c r="E47" i="7"/>
  <c r="L47" i="6"/>
  <c r="E46" i="7"/>
  <c r="L46" i="6"/>
  <c r="L49" i="6"/>
  <c r="L134" i="6"/>
  <c r="G44" i="7"/>
  <c r="G133" i="7"/>
  <c r="F44" i="7"/>
  <c r="F133" i="7"/>
  <c r="D44" i="7"/>
  <c r="D133" i="7"/>
  <c r="C44" i="7"/>
  <c r="C133" i="7"/>
  <c r="B44" i="7"/>
  <c r="B133" i="7"/>
  <c r="E43" i="7"/>
  <c r="L43" i="6"/>
  <c r="E42" i="7"/>
  <c r="L42" i="6"/>
  <c r="E41" i="7"/>
  <c r="L41" i="6"/>
  <c r="L44" i="6"/>
  <c r="L133" i="6"/>
  <c r="G39" i="7"/>
  <c r="G132" i="7"/>
  <c r="F39" i="7"/>
  <c r="F132" i="7"/>
  <c r="D39" i="7"/>
  <c r="D132" i="7"/>
  <c r="C39" i="7"/>
  <c r="C132" i="7"/>
  <c r="B39" i="7"/>
  <c r="B132" i="7"/>
  <c r="E38" i="7"/>
  <c r="L38" i="6"/>
  <c r="E37" i="7"/>
  <c r="L37" i="6"/>
  <c r="E36" i="7"/>
  <c r="L36" i="6"/>
  <c r="E35" i="7"/>
  <c r="L35" i="6"/>
  <c r="E34" i="7"/>
  <c r="L34" i="6"/>
  <c r="E33" i="7"/>
  <c r="L33" i="6"/>
  <c r="E32" i="7"/>
  <c r="L32" i="6"/>
  <c r="L39" i="6"/>
  <c r="L132" i="6"/>
  <c r="G28" i="7"/>
  <c r="G131" i="7"/>
  <c r="F28" i="7"/>
  <c r="F131" i="7"/>
  <c r="D28" i="7"/>
  <c r="D131" i="7"/>
  <c r="C28" i="7"/>
  <c r="C131" i="7"/>
  <c r="B28" i="7"/>
  <c r="E27" i="7"/>
  <c r="L27" i="6"/>
  <c r="H27" i="7"/>
  <c r="E26" i="7"/>
  <c r="L26" i="6"/>
  <c r="H26" i="7"/>
  <c r="E25" i="7"/>
  <c r="L25" i="6"/>
  <c r="H25" i="7"/>
  <c r="E24" i="7"/>
  <c r="L24" i="6"/>
  <c r="H24" i="7"/>
  <c r="E23" i="7"/>
  <c r="L23" i="6"/>
  <c r="H23" i="7"/>
  <c r="G20" i="7"/>
  <c r="G130" i="7"/>
  <c r="F20" i="7"/>
  <c r="F130" i="7"/>
  <c r="D20" i="7"/>
  <c r="D130" i="7"/>
  <c r="C20" i="7"/>
  <c r="C130" i="7"/>
  <c r="B20" i="7"/>
  <c r="B130" i="7"/>
  <c r="E19" i="7"/>
  <c r="L19" i="6"/>
  <c r="H19" i="7"/>
  <c r="E18" i="7"/>
  <c r="L18" i="6"/>
  <c r="H18" i="7"/>
  <c r="E17" i="7"/>
  <c r="L17" i="6"/>
  <c r="E16" i="7"/>
  <c r="L16" i="6"/>
  <c r="G14" i="7"/>
  <c r="G129" i="7" s="1"/>
  <c r="G137" i="7" s="1"/>
  <c r="G142" i="7" s="1"/>
  <c r="F14" i="7"/>
  <c r="F129" i="7" s="1"/>
  <c r="F137" i="7" s="1"/>
  <c r="F142" i="7" s="1"/>
  <c r="D14" i="7"/>
  <c r="D75" i="7" s="1"/>
  <c r="D99" i="7" s="1"/>
  <c r="L13" i="6"/>
  <c r="L12" i="6"/>
  <c r="L11" i="6"/>
  <c r="C14" i="7"/>
  <c r="C129" i="7" s="1"/>
  <c r="C137" i="7" s="1"/>
  <c r="C142" i="7" s="1"/>
  <c r="B14" i="7"/>
  <c r="B129" i="7" s="1"/>
  <c r="D123" i="6"/>
  <c r="D111" i="6"/>
  <c r="D124" i="6"/>
  <c r="C123" i="6"/>
  <c r="C111" i="6"/>
  <c r="E123" i="6"/>
  <c r="E111" i="6"/>
  <c r="E124" i="6"/>
  <c r="B123" i="6"/>
  <c r="B111" i="6"/>
  <c r="B124" i="6"/>
  <c r="B11" i="5"/>
  <c r="B11" i="6" s="1"/>
  <c r="C10" i="5"/>
  <c r="E90" i="1"/>
  <c r="H90" i="1"/>
  <c r="E82" i="1"/>
  <c r="H82" i="1"/>
  <c r="B19" i="1"/>
  <c r="B129" i="1" s="1"/>
  <c r="C19" i="1"/>
  <c r="C129" i="1" s="1"/>
  <c r="E83" i="1"/>
  <c r="H83" i="1"/>
  <c r="E84" i="1"/>
  <c r="H84" i="1"/>
  <c r="B110" i="1"/>
  <c r="B122" i="1"/>
  <c r="E146" i="1"/>
  <c r="G92" i="1"/>
  <c r="G139" i="1"/>
  <c r="G87" i="1"/>
  <c r="G73" i="1"/>
  <c r="G135" i="1"/>
  <c r="G53" i="1"/>
  <c r="G134" i="1"/>
  <c r="G48" i="1"/>
  <c r="G133" i="1"/>
  <c r="G43" i="1"/>
  <c r="G132" i="1"/>
  <c r="G38" i="1"/>
  <c r="G131" i="1"/>
  <c r="G27" i="1"/>
  <c r="G130" i="1"/>
  <c r="G19" i="1"/>
  <c r="G129" i="1" s="1"/>
  <c r="G13" i="1"/>
  <c r="E9" i="1"/>
  <c r="H9" i="1" s="1"/>
  <c r="B13" i="1"/>
  <c r="B128" i="1" s="1"/>
  <c r="C13" i="1"/>
  <c r="D13" i="1"/>
  <c r="D128" i="1" s="1"/>
  <c r="F13" i="1"/>
  <c r="F128" i="1" s="1"/>
  <c r="D19" i="1"/>
  <c r="D129" i="1" s="1"/>
  <c r="F19" i="1"/>
  <c r="F129" i="1" s="1"/>
  <c r="B27" i="1"/>
  <c r="B130" i="1"/>
  <c r="C27" i="1"/>
  <c r="C130" i="1"/>
  <c r="D27" i="1"/>
  <c r="D130" i="1"/>
  <c r="F27" i="1"/>
  <c r="F130" i="1"/>
  <c r="B38" i="1"/>
  <c r="B131" i="1"/>
  <c r="C38" i="1"/>
  <c r="C131" i="1"/>
  <c r="D38" i="1"/>
  <c r="D131" i="1"/>
  <c r="F38" i="1"/>
  <c r="F131" i="1"/>
  <c r="B43" i="1"/>
  <c r="B132" i="1"/>
  <c r="C43" i="1"/>
  <c r="C132" i="1"/>
  <c r="D43" i="1"/>
  <c r="D132" i="1"/>
  <c r="F43" i="1"/>
  <c r="F132" i="1"/>
  <c r="B48" i="1"/>
  <c r="B133" i="1"/>
  <c r="C48" i="1"/>
  <c r="C133" i="1"/>
  <c r="D48" i="1"/>
  <c r="D133" i="1"/>
  <c r="E133" i="1"/>
  <c r="H133" i="1"/>
  <c r="F48" i="1"/>
  <c r="F133" i="1"/>
  <c r="B53" i="1"/>
  <c r="B134" i="1"/>
  <c r="C53" i="1"/>
  <c r="C134" i="1"/>
  <c r="D53" i="1"/>
  <c r="D134" i="1"/>
  <c r="F53" i="1"/>
  <c r="F134" i="1"/>
  <c r="B73" i="1"/>
  <c r="B135" i="1"/>
  <c r="C73" i="1"/>
  <c r="C135" i="1"/>
  <c r="D73" i="1"/>
  <c r="D135" i="1"/>
  <c r="F73" i="1"/>
  <c r="F135" i="1"/>
  <c r="B87" i="1"/>
  <c r="B93" i="1"/>
  <c r="C87" i="1"/>
  <c r="C138" i="1"/>
  <c r="D87" i="1"/>
  <c r="D138" i="1"/>
  <c r="D140" i="1"/>
  <c r="F87" i="1"/>
  <c r="F138" i="1"/>
  <c r="B92" i="1"/>
  <c r="B139" i="1"/>
  <c r="C92" i="1"/>
  <c r="C139" i="1"/>
  <c r="D92" i="1"/>
  <c r="D139" i="1"/>
  <c r="F92" i="1"/>
  <c r="F139" i="1"/>
  <c r="E89" i="1"/>
  <c r="H89" i="1"/>
  <c r="E79" i="1"/>
  <c r="H79" i="1"/>
  <c r="E80" i="1"/>
  <c r="H80" i="1"/>
  <c r="E81" i="1"/>
  <c r="H81" i="1"/>
  <c r="E85" i="1"/>
  <c r="H85" i="1"/>
  <c r="E86" i="1"/>
  <c r="H86" i="1"/>
  <c r="E57" i="1"/>
  <c r="H57" i="1"/>
  <c r="E58" i="1"/>
  <c r="H58" i="1"/>
  <c r="E59" i="1"/>
  <c r="H59" i="1"/>
  <c r="E60" i="1"/>
  <c r="H60" i="1"/>
  <c r="E61" i="1"/>
  <c r="H61" i="1"/>
  <c r="E62" i="1"/>
  <c r="H62" i="1"/>
  <c r="E63" i="1"/>
  <c r="H63" i="1"/>
  <c r="E64" i="1"/>
  <c r="H64" i="1"/>
  <c r="E65" i="1"/>
  <c r="H65" i="1"/>
  <c r="E66" i="1"/>
  <c r="H66" i="1"/>
  <c r="E67" i="1"/>
  <c r="H67" i="1"/>
  <c r="E68" i="1"/>
  <c r="H68" i="1"/>
  <c r="E69" i="1"/>
  <c r="H69" i="1"/>
  <c r="E70" i="1"/>
  <c r="H70" i="1"/>
  <c r="E71" i="1"/>
  <c r="H71" i="1"/>
  <c r="E72" i="1"/>
  <c r="H72" i="1"/>
  <c r="E50" i="1"/>
  <c r="H50" i="1"/>
  <c r="E51" i="1"/>
  <c r="H51" i="1"/>
  <c r="E52" i="1"/>
  <c r="H52" i="1"/>
  <c r="E45" i="1"/>
  <c r="H45" i="1"/>
  <c r="E46" i="1"/>
  <c r="H46" i="1"/>
  <c r="E47" i="1"/>
  <c r="H47" i="1"/>
  <c r="E40" i="1"/>
  <c r="H40" i="1"/>
  <c r="E41" i="1"/>
  <c r="H41" i="1"/>
  <c r="E42" i="1"/>
  <c r="E31" i="1"/>
  <c r="H31" i="1"/>
  <c r="E32" i="1"/>
  <c r="H32" i="1"/>
  <c r="E33" i="1"/>
  <c r="H33" i="1"/>
  <c r="E34" i="1"/>
  <c r="H34" i="1"/>
  <c r="E35" i="1"/>
  <c r="H35" i="1"/>
  <c r="E36" i="1"/>
  <c r="H36" i="1"/>
  <c r="E37" i="1"/>
  <c r="H37" i="1"/>
  <c r="E22" i="1"/>
  <c r="H22" i="1"/>
  <c r="E23" i="1"/>
  <c r="H23" i="1"/>
  <c r="E24" i="1"/>
  <c r="H24" i="1"/>
  <c r="E25" i="1"/>
  <c r="H25" i="1"/>
  <c r="E26" i="1"/>
  <c r="H26" i="1"/>
  <c r="E15" i="1"/>
  <c r="H15" i="1" s="1"/>
  <c r="E16" i="1"/>
  <c r="H16" i="1" s="1"/>
  <c r="E17" i="1"/>
  <c r="H17" i="1" s="1"/>
  <c r="E10" i="1"/>
  <c r="H10" i="1" s="1"/>
  <c r="E11" i="1"/>
  <c r="H11" i="1" s="1"/>
  <c r="E12" i="1"/>
  <c r="H12" i="1" s="1"/>
  <c r="F123" i="6"/>
  <c r="G123" i="6"/>
  <c r="F111" i="6"/>
  <c r="G111" i="6"/>
  <c r="E18" i="5"/>
  <c r="K18" i="6" s="1"/>
  <c r="G21" i="6"/>
  <c r="D134" i="7"/>
  <c r="H58" i="7"/>
  <c r="H73" i="7"/>
  <c r="H47" i="7"/>
  <c r="H87" i="7"/>
  <c r="E147" i="7"/>
  <c r="C140" i="7"/>
  <c r="B93" i="13"/>
  <c r="B140" i="13" s="1"/>
  <c r="D124" i="13"/>
  <c r="E124" i="13"/>
  <c r="G124" i="13"/>
  <c r="C124" i="6"/>
  <c r="E54" i="7"/>
  <c r="E59" i="5"/>
  <c r="G54" i="5"/>
  <c r="G135" i="5"/>
  <c r="E44" i="6"/>
  <c r="E133" i="6" s="1"/>
  <c r="E35" i="5"/>
  <c r="K35" i="6"/>
  <c r="E23" i="5"/>
  <c r="K23" i="6"/>
  <c r="K28" i="6"/>
  <c r="K131" i="6"/>
  <c r="F28" i="5"/>
  <c r="F131" i="5"/>
  <c r="C28" i="5"/>
  <c r="C14" i="15"/>
  <c r="C41" i="15"/>
  <c r="E42" i="5"/>
  <c r="K42" i="6"/>
  <c r="D44" i="5"/>
  <c r="D18" i="15"/>
  <c r="H35" i="5"/>
  <c r="E36" i="5"/>
  <c r="K36" i="6"/>
  <c r="D54" i="5"/>
  <c r="E53" i="5"/>
  <c r="K53" i="6"/>
  <c r="D49" i="5"/>
  <c r="D20" i="15"/>
  <c r="F49" i="5"/>
  <c r="F134" i="5"/>
  <c r="E62" i="5"/>
  <c r="E63" i="5"/>
  <c r="E71" i="5"/>
  <c r="K71" i="6"/>
  <c r="E70" i="5"/>
  <c r="K70" i="6"/>
  <c r="M70" i="6"/>
  <c r="E64" i="5"/>
  <c r="K64" i="6"/>
  <c r="M64" i="6"/>
  <c r="H69" i="5"/>
  <c r="H68" i="5"/>
  <c r="E85" i="5"/>
  <c r="K85" i="6"/>
  <c r="F88" i="5"/>
  <c r="F30" i="15"/>
  <c r="F33" i="15"/>
  <c r="G93" i="5"/>
  <c r="G140" i="5"/>
  <c r="E92" i="5"/>
  <c r="K92" i="6"/>
  <c r="G139" i="7"/>
  <c r="G141" i="7"/>
  <c r="H54" i="7"/>
  <c r="C139" i="7"/>
  <c r="C141" i="7"/>
  <c r="B94" i="7"/>
  <c r="E88" i="7"/>
  <c r="E134" i="7"/>
  <c r="C136" i="7"/>
  <c r="E44" i="7"/>
  <c r="H44" i="7"/>
  <c r="F140" i="7"/>
  <c r="F141" i="7"/>
  <c r="F134" i="7"/>
  <c r="H134" i="7"/>
  <c r="G136" i="7"/>
  <c r="M35" i="6"/>
  <c r="H51" i="7"/>
  <c r="M85" i="6"/>
  <c r="E133" i="7"/>
  <c r="H133" i="7"/>
  <c r="H135" i="7"/>
  <c r="H67" i="7"/>
  <c r="C28" i="13"/>
  <c r="C131" i="13"/>
  <c r="F93" i="13"/>
  <c r="M53" i="6"/>
  <c r="E132" i="7"/>
  <c r="H132" i="7"/>
  <c r="E140" i="7"/>
  <c r="H140" i="7"/>
  <c r="C93" i="13"/>
  <c r="C140" i="13"/>
  <c r="I88" i="6"/>
  <c r="C44" i="13"/>
  <c r="C133" i="13"/>
  <c r="B124" i="7"/>
  <c r="C49" i="13"/>
  <c r="C134" i="13"/>
  <c r="F54" i="13"/>
  <c r="F135" i="13"/>
  <c r="C54" i="13"/>
  <c r="C135" i="13"/>
  <c r="F44" i="13"/>
  <c r="F133" i="13"/>
  <c r="F39" i="13"/>
  <c r="F132" i="13"/>
  <c r="F74" i="13"/>
  <c r="F88" i="13"/>
  <c r="F139" i="13"/>
  <c r="C39" i="13"/>
  <c r="C132" i="13"/>
  <c r="C88" i="13"/>
  <c r="F49" i="13"/>
  <c r="F134" i="13"/>
  <c r="C74" i="13"/>
  <c r="C136" i="13"/>
  <c r="F28" i="13"/>
  <c r="F131" i="13"/>
  <c r="F136" i="13"/>
  <c r="F140" i="13"/>
  <c r="E93" i="7"/>
  <c r="H93" i="7"/>
  <c r="B141" i="7"/>
  <c r="E139" i="7"/>
  <c r="E141" i="7"/>
  <c r="E74" i="7"/>
  <c r="H74" i="7"/>
  <c r="H63" i="7"/>
  <c r="M59" i="6"/>
  <c r="E49" i="7"/>
  <c r="H49" i="7"/>
  <c r="E39" i="7"/>
  <c r="H39" i="7"/>
  <c r="E28" i="7"/>
  <c r="H28" i="7"/>
  <c r="H17" i="7"/>
  <c r="B123" i="1"/>
  <c r="B123" i="5"/>
  <c r="E147" i="5"/>
  <c r="E145" i="1"/>
  <c r="E93" i="13"/>
  <c r="E140" i="13" s="1"/>
  <c r="G93" i="1"/>
  <c r="F93" i="5"/>
  <c r="F140" i="1"/>
  <c r="E139" i="1"/>
  <c r="H139" i="1"/>
  <c r="C93" i="5"/>
  <c r="C140" i="5"/>
  <c r="E81" i="5"/>
  <c r="K81" i="6"/>
  <c r="M81" i="6"/>
  <c r="E91" i="5"/>
  <c r="K91" i="6"/>
  <c r="H91" i="5"/>
  <c r="M92" i="6"/>
  <c r="H92" i="5"/>
  <c r="E92" i="1"/>
  <c r="B93" i="5"/>
  <c r="B140" i="5"/>
  <c r="G138" i="1"/>
  <c r="G140" i="1"/>
  <c r="B88" i="13"/>
  <c r="B139" i="13" s="1"/>
  <c r="F93" i="1"/>
  <c r="E83" i="5"/>
  <c r="E82" i="5"/>
  <c r="D88" i="5"/>
  <c r="D30" i="15"/>
  <c r="E84" i="5"/>
  <c r="K84" i="6"/>
  <c r="H85" i="5"/>
  <c r="E86" i="5"/>
  <c r="K86" i="6"/>
  <c r="C88" i="5"/>
  <c r="C30" i="15"/>
  <c r="C93" i="1"/>
  <c r="E87" i="5"/>
  <c r="B138" i="1"/>
  <c r="B140" i="1"/>
  <c r="B88" i="5"/>
  <c r="G74" i="5"/>
  <c r="G136" i="5"/>
  <c r="E74" i="13"/>
  <c r="E136" i="13" s="1"/>
  <c r="B136" i="13"/>
  <c r="F74" i="5"/>
  <c r="F136" i="5"/>
  <c r="E66" i="5"/>
  <c r="E61" i="5"/>
  <c r="K61" i="6"/>
  <c r="M61" i="6"/>
  <c r="D74" i="5"/>
  <c r="D136" i="5"/>
  <c r="E58" i="5"/>
  <c r="K58" i="6"/>
  <c r="M69" i="6"/>
  <c r="C74" i="5"/>
  <c r="C136" i="5"/>
  <c r="E72" i="5"/>
  <c r="K72" i="6"/>
  <c r="E135" i="1"/>
  <c r="H135" i="1"/>
  <c r="E73" i="5"/>
  <c r="H71" i="5"/>
  <c r="M71" i="6"/>
  <c r="H70" i="5"/>
  <c r="M68" i="6"/>
  <c r="H66" i="5"/>
  <c r="E65" i="5"/>
  <c r="K65" i="6"/>
  <c r="H63" i="5"/>
  <c r="E73" i="1"/>
  <c r="H73" i="1"/>
  <c r="E60" i="5"/>
  <c r="H58" i="5"/>
  <c r="M58" i="6"/>
  <c r="B74" i="5"/>
  <c r="B136" i="5"/>
  <c r="E136" i="5"/>
  <c r="B74" i="6"/>
  <c r="E54" i="13"/>
  <c r="E135" i="13" s="1"/>
  <c r="F54" i="5"/>
  <c r="F135" i="5"/>
  <c r="B54" i="13"/>
  <c r="B135" i="13" s="1"/>
  <c r="E52" i="5"/>
  <c r="C54" i="5"/>
  <c r="C22" i="15"/>
  <c r="H53" i="5"/>
  <c r="H52" i="5"/>
  <c r="B49" i="13"/>
  <c r="B134" i="13" s="1"/>
  <c r="H49" i="6"/>
  <c r="H134" i="6" s="1"/>
  <c r="E46" i="5"/>
  <c r="E48" i="1"/>
  <c r="H48" i="1"/>
  <c r="E48" i="5"/>
  <c r="K48" i="6"/>
  <c r="B49" i="5"/>
  <c r="B20" i="15"/>
  <c r="E47" i="5"/>
  <c r="H47" i="5"/>
  <c r="G44" i="5"/>
  <c r="G133" i="5"/>
  <c r="E44" i="13"/>
  <c r="E133" i="13" s="1"/>
  <c r="H43" i="5"/>
  <c r="B44" i="13"/>
  <c r="B133" i="13" s="1"/>
  <c r="F44" i="5"/>
  <c r="F133" i="5"/>
  <c r="E41" i="5"/>
  <c r="H41" i="5"/>
  <c r="H42" i="1"/>
  <c r="E132" i="1"/>
  <c r="H132" i="1"/>
  <c r="M43" i="6"/>
  <c r="H42" i="5"/>
  <c r="M42" i="6"/>
  <c r="B44" i="6"/>
  <c r="B133" i="6" s="1"/>
  <c r="B44" i="5"/>
  <c r="B18" i="15"/>
  <c r="E39" i="13"/>
  <c r="E132" i="13" s="1"/>
  <c r="F39" i="5"/>
  <c r="F16" i="15"/>
  <c r="E37" i="5"/>
  <c r="M36" i="6"/>
  <c r="H36" i="5"/>
  <c r="E34" i="5"/>
  <c r="E38" i="5"/>
  <c r="B28" i="13"/>
  <c r="B131" i="13" s="1"/>
  <c r="E26" i="5"/>
  <c r="K26" i="6"/>
  <c r="E27" i="5"/>
  <c r="K27" i="6"/>
  <c r="M26" i="6"/>
  <c r="B28" i="5"/>
  <c r="B14" i="15"/>
  <c r="E24" i="5"/>
  <c r="K24" i="6"/>
  <c r="E19" i="5"/>
  <c r="H19" i="5" s="1"/>
  <c r="E11" i="5"/>
  <c r="K11" i="6" s="1"/>
  <c r="H61" i="5"/>
  <c r="H64" i="5"/>
  <c r="E136" i="7"/>
  <c r="H136" i="7"/>
  <c r="F94" i="13"/>
  <c r="F141" i="13"/>
  <c r="H139" i="7"/>
  <c r="H141" i="7"/>
  <c r="M91" i="6"/>
  <c r="H81" i="5"/>
  <c r="M83" i="6"/>
  <c r="M84" i="6"/>
  <c r="H84" i="5"/>
  <c r="H86" i="5"/>
  <c r="M86" i="6"/>
  <c r="H87" i="5"/>
  <c r="B94" i="5"/>
  <c r="B139" i="5"/>
  <c r="H72" i="5"/>
  <c r="M72" i="6"/>
  <c r="M73" i="6"/>
  <c r="H65" i="5"/>
  <c r="M65" i="6"/>
  <c r="H48" i="5"/>
  <c r="M48" i="6"/>
  <c r="M37" i="6"/>
  <c r="M38" i="6"/>
  <c r="M27" i="6"/>
  <c r="H27" i="5"/>
  <c r="M24" i="6"/>
  <c r="H136" i="5"/>
  <c r="B131" i="7"/>
  <c r="E131" i="7"/>
  <c r="H131" i="7"/>
  <c r="M23" i="6"/>
  <c r="M28" i="6"/>
  <c r="C75" i="7"/>
  <c r="C99" i="7" s="1"/>
  <c r="L20" i="6"/>
  <c r="L130" i="6"/>
  <c r="E20" i="7"/>
  <c r="H16" i="7"/>
  <c r="E130" i="7"/>
  <c r="I135" i="6"/>
  <c r="C74" i="6"/>
  <c r="F20" i="6"/>
  <c r="B49" i="6"/>
  <c r="B134" i="6" s="1"/>
  <c r="E49" i="6"/>
  <c r="E134" i="6" s="1"/>
  <c r="E54" i="6"/>
  <c r="E135" i="6" s="1"/>
  <c r="C88" i="6"/>
  <c r="C139" i="6"/>
  <c r="F131" i="6"/>
  <c r="I49" i="6"/>
  <c r="I134" i="6"/>
  <c r="C54" i="6"/>
  <c r="C132" i="6"/>
  <c r="I139" i="6"/>
  <c r="E74" i="6"/>
  <c r="E136" i="6" s="1"/>
  <c r="H74" i="6"/>
  <c r="H136" i="6" s="1"/>
  <c r="H88" i="6"/>
  <c r="H139" i="6" s="1"/>
  <c r="B93" i="6"/>
  <c r="B140" i="6" s="1"/>
  <c r="E93" i="6"/>
  <c r="C131" i="6"/>
  <c r="I131" i="6"/>
  <c r="F132" i="6"/>
  <c r="C134" i="6"/>
  <c r="I20" i="6"/>
  <c r="I136" i="6"/>
  <c r="F133" i="6"/>
  <c r="F135" i="6"/>
  <c r="F74" i="6"/>
  <c r="F88" i="6"/>
  <c r="F94" i="6"/>
  <c r="F93" i="6"/>
  <c r="I93" i="6"/>
  <c r="B136" i="6"/>
  <c r="C136" i="6"/>
  <c r="F134" i="6"/>
  <c r="C20" i="6"/>
  <c r="F130" i="6"/>
  <c r="I39" i="6"/>
  <c r="I44" i="6"/>
  <c r="C93" i="6"/>
  <c r="I133" i="6"/>
  <c r="F140" i="6"/>
  <c r="I130" i="6"/>
  <c r="C94" i="6"/>
  <c r="C140" i="6"/>
  <c r="F136" i="6"/>
  <c r="I132" i="6"/>
  <c r="C130" i="6"/>
  <c r="I94" i="6"/>
  <c r="I140" i="6"/>
  <c r="I141" i="6"/>
  <c r="F139" i="6"/>
  <c r="F141" i="6"/>
  <c r="C135" i="6"/>
  <c r="C141" i="6"/>
  <c r="H10" i="7"/>
  <c r="D129" i="7"/>
  <c r="D137" i="7" s="1"/>
  <c r="D142" i="7" s="1"/>
  <c r="L10" i="6"/>
  <c r="H20" i="7"/>
  <c r="C20" i="13"/>
  <c r="C130" i="13"/>
  <c r="H130" i="7"/>
  <c r="F75" i="7"/>
  <c r="F99" i="7" s="1"/>
  <c r="C111" i="7" s="1"/>
  <c r="G20" i="5"/>
  <c r="G12" i="15" s="1"/>
  <c r="F14" i="5"/>
  <c r="F129" i="5" s="1"/>
  <c r="F49" i="15"/>
  <c r="G88" i="5"/>
  <c r="F139" i="5"/>
  <c r="E80" i="5"/>
  <c r="C94" i="5"/>
  <c r="B49" i="15"/>
  <c r="B51" i="15"/>
  <c r="B30" i="15"/>
  <c r="D93" i="1"/>
  <c r="D22" i="15"/>
  <c r="D45" i="15"/>
  <c r="B54" i="5"/>
  <c r="B22" i="15"/>
  <c r="H46" i="5"/>
  <c r="G49" i="5"/>
  <c r="G20" i="15"/>
  <c r="G74" i="1"/>
  <c r="G98" i="1" s="1"/>
  <c r="C122" i="1" s="1"/>
  <c r="D122" i="1" s="1"/>
  <c r="C20" i="15"/>
  <c r="C44" i="15"/>
  <c r="E49" i="5"/>
  <c r="H49" i="5"/>
  <c r="F74" i="1"/>
  <c r="F98" i="1" s="1"/>
  <c r="C110" i="1" s="1"/>
  <c r="D110" i="1" s="1"/>
  <c r="B39" i="13"/>
  <c r="B132" i="13" s="1"/>
  <c r="G39" i="5"/>
  <c r="G16" i="15"/>
  <c r="C39" i="5"/>
  <c r="C132" i="5"/>
  <c r="C16" i="15"/>
  <c r="C42" i="15"/>
  <c r="E25" i="5"/>
  <c r="H24" i="5"/>
  <c r="D28" i="5"/>
  <c r="D14" i="15"/>
  <c r="G128" i="1"/>
  <c r="D93" i="5"/>
  <c r="F148" i="7"/>
  <c r="E57" i="15"/>
  <c r="G57" i="15"/>
  <c r="D129" i="14"/>
  <c r="B129" i="14"/>
  <c r="H10" i="14"/>
  <c r="H10" i="6" s="1"/>
  <c r="D140" i="5"/>
  <c r="E90" i="5"/>
  <c r="G139" i="5"/>
  <c r="G141" i="5"/>
  <c r="M80" i="6"/>
  <c r="E87" i="1"/>
  <c r="H87" i="1"/>
  <c r="D139" i="5"/>
  <c r="D49" i="15"/>
  <c r="C140" i="1"/>
  <c r="E138" i="1"/>
  <c r="E94" i="6"/>
  <c r="C139" i="5"/>
  <c r="B139" i="6"/>
  <c r="B33" i="15"/>
  <c r="E30" i="15"/>
  <c r="E134" i="1"/>
  <c r="H134" i="1"/>
  <c r="D135" i="5"/>
  <c r="C135" i="5"/>
  <c r="C45" i="15"/>
  <c r="E53" i="1"/>
  <c r="H53" i="1"/>
  <c r="E51" i="5"/>
  <c r="B135" i="5"/>
  <c r="E135" i="5"/>
  <c r="G134" i="5"/>
  <c r="G44" i="15"/>
  <c r="B134" i="5"/>
  <c r="B44" i="15"/>
  <c r="D134" i="5"/>
  <c r="E134" i="5"/>
  <c r="H134" i="5"/>
  <c r="G42" i="15"/>
  <c r="E38" i="1"/>
  <c r="H38" i="1"/>
  <c r="E33" i="5"/>
  <c r="M41" i="6"/>
  <c r="M44" i="6"/>
  <c r="D133" i="5"/>
  <c r="D43" i="15"/>
  <c r="H44" i="6"/>
  <c r="H133" i="6" s="1"/>
  <c r="C133" i="5"/>
  <c r="C43" i="15"/>
  <c r="B133" i="5"/>
  <c r="E43" i="1"/>
  <c r="H43" i="1"/>
  <c r="F132" i="5"/>
  <c r="E28" i="13"/>
  <c r="E131" i="13" s="1"/>
  <c r="G28" i="5"/>
  <c r="G14" i="15"/>
  <c r="G41" i="15"/>
  <c r="H26" i="5"/>
  <c r="D131" i="5"/>
  <c r="D41" i="15"/>
  <c r="B4" i="15"/>
  <c r="F51" i="15"/>
  <c r="F46" i="15"/>
  <c r="E134" i="14"/>
  <c r="H134" i="14"/>
  <c r="F141" i="14"/>
  <c r="G141" i="14"/>
  <c r="E94" i="14"/>
  <c r="H93" i="14"/>
  <c r="H94" i="14"/>
  <c r="E131" i="14"/>
  <c r="H131" i="14"/>
  <c r="E132" i="14"/>
  <c r="H132" i="14"/>
  <c r="E139" i="14"/>
  <c r="B141" i="14"/>
  <c r="D94" i="14"/>
  <c r="E147" i="14"/>
  <c r="H32" i="14"/>
  <c r="H47" i="14"/>
  <c r="H58" i="14"/>
  <c r="C133" i="14"/>
  <c r="G133" i="14"/>
  <c r="B136" i="14"/>
  <c r="E136" i="14"/>
  <c r="H136" i="14"/>
  <c r="F136" i="14"/>
  <c r="E146" i="14"/>
  <c r="F56" i="15"/>
  <c r="G56" i="15"/>
  <c r="H41" i="14"/>
  <c r="H90" i="14"/>
  <c r="B94" i="14"/>
  <c r="F94" i="14"/>
  <c r="C94" i="14"/>
  <c r="G94" i="14"/>
  <c r="E140" i="6"/>
  <c r="E141" i="6" s="1"/>
  <c r="K47" i="6"/>
  <c r="M47" i="6"/>
  <c r="K66" i="6"/>
  <c r="M66" i="6"/>
  <c r="K82" i="6"/>
  <c r="H82" i="5"/>
  <c r="M82" i="6"/>
  <c r="F140" i="5"/>
  <c r="F94" i="5"/>
  <c r="H88" i="7"/>
  <c r="H94" i="7"/>
  <c r="E94" i="7"/>
  <c r="K73" i="6"/>
  <c r="H73" i="5"/>
  <c r="K87" i="6"/>
  <c r="M87" i="6"/>
  <c r="K83" i="6"/>
  <c r="H83" i="5"/>
  <c r="E139" i="13"/>
  <c r="E146" i="5"/>
  <c r="E56" i="15"/>
  <c r="B124" i="5"/>
  <c r="K63" i="6"/>
  <c r="M63" i="6"/>
  <c r="B94" i="13"/>
  <c r="M136" i="6"/>
  <c r="M19" i="6"/>
  <c r="H25" i="5"/>
  <c r="K34" i="6"/>
  <c r="H34" i="5"/>
  <c r="M34" i="6"/>
  <c r="K52" i="6"/>
  <c r="M52" i="6"/>
  <c r="K60" i="6"/>
  <c r="M60" i="6"/>
  <c r="H60" i="5"/>
  <c r="E140" i="5"/>
  <c r="B141" i="5"/>
  <c r="C139" i="13"/>
  <c r="C94" i="13"/>
  <c r="K62" i="6"/>
  <c r="M62" i="6"/>
  <c r="H62" i="5"/>
  <c r="H28" i="6"/>
  <c r="E140" i="1"/>
  <c r="H138" i="1"/>
  <c r="M25" i="6"/>
  <c r="K38" i="6"/>
  <c r="H38" i="5"/>
  <c r="K37" i="6"/>
  <c r="H37" i="5"/>
  <c r="K41" i="6"/>
  <c r="K44" i="6"/>
  <c r="K133" i="6"/>
  <c r="E44" i="5"/>
  <c r="H44" i="5"/>
  <c r="K46" i="6"/>
  <c r="M46" i="6"/>
  <c r="E93" i="1"/>
  <c r="H92" i="1"/>
  <c r="H93" i="1"/>
  <c r="K59" i="6"/>
  <c r="H59" i="5"/>
  <c r="E74" i="5"/>
  <c r="E67" i="5"/>
  <c r="H93" i="6"/>
  <c r="L28" i="6"/>
  <c r="H33" i="7"/>
  <c r="H35" i="7"/>
  <c r="H37" i="7"/>
  <c r="H42" i="7"/>
  <c r="H52" i="7"/>
  <c r="H59" i="7"/>
  <c r="H61" i="7"/>
  <c r="H68" i="7"/>
  <c r="H70" i="7"/>
  <c r="H72" i="7"/>
  <c r="L88" i="6"/>
  <c r="L139" i="6"/>
  <c r="H81" i="7"/>
  <c r="H12" i="7"/>
  <c r="H32" i="7"/>
  <c r="H34" i="7"/>
  <c r="H36" i="7"/>
  <c r="H38" i="7"/>
  <c r="H41" i="7"/>
  <c r="H43" i="7"/>
  <c r="H46" i="7"/>
  <c r="H53" i="7"/>
  <c r="H60" i="7"/>
  <c r="L140" i="6"/>
  <c r="F141" i="5"/>
  <c r="G33" i="15"/>
  <c r="G30" i="15"/>
  <c r="G49" i="15"/>
  <c r="G51" i="15"/>
  <c r="G94" i="5"/>
  <c r="K80" i="6"/>
  <c r="K88" i="6"/>
  <c r="K139" i="6"/>
  <c r="H80" i="5"/>
  <c r="E88" i="5"/>
  <c r="H88" i="5"/>
  <c r="E133" i="5"/>
  <c r="G132" i="5"/>
  <c r="K25" i="6"/>
  <c r="D141" i="5"/>
  <c r="E32" i="15"/>
  <c r="H32" i="15"/>
  <c r="D32" i="15"/>
  <c r="D94" i="5"/>
  <c r="K90" i="6"/>
  <c r="K93" i="6"/>
  <c r="M90" i="6"/>
  <c r="M93" i="6"/>
  <c r="E93" i="5"/>
  <c r="H90" i="5"/>
  <c r="C33" i="15"/>
  <c r="C49" i="15"/>
  <c r="E139" i="5"/>
  <c r="E141" i="5"/>
  <c r="C141" i="5"/>
  <c r="H30" i="15"/>
  <c r="K51" i="6"/>
  <c r="K54" i="6"/>
  <c r="K135" i="6"/>
  <c r="H51" i="5"/>
  <c r="M51" i="6"/>
  <c r="E54" i="5"/>
  <c r="H54" i="5"/>
  <c r="E22" i="15"/>
  <c r="H22" i="15"/>
  <c r="B45" i="15"/>
  <c r="E45" i="15"/>
  <c r="H45" i="15"/>
  <c r="M134" i="6"/>
  <c r="K49" i="6"/>
  <c r="K134" i="6"/>
  <c r="E20" i="15"/>
  <c r="H20" i="15"/>
  <c r="D44" i="15"/>
  <c r="E44" i="15"/>
  <c r="H44" i="15"/>
  <c r="K33" i="6"/>
  <c r="H33" i="5"/>
  <c r="M33" i="6"/>
  <c r="E18" i="15"/>
  <c r="H18" i="15"/>
  <c r="B43" i="15"/>
  <c r="E43" i="15"/>
  <c r="H43" i="15"/>
  <c r="M133" i="6"/>
  <c r="H133" i="5"/>
  <c r="F42" i="15"/>
  <c r="G131" i="5"/>
  <c r="E141" i="14"/>
  <c r="H139" i="14"/>
  <c r="E133" i="14"/>
  <c r="H133" i="14"/>
  <c r="H140" i="6"/>
  <c r="H94" i="6"/>
  <c r="M49" i="6"/>
  <c r="M54" i="6"/>
  <c r="F147" i="7"/>
  <c r="G147" i="7"/>
  <c r="M135" i="6"/>
  <c r="H135" i="5"/>
  <c r="L131" i="6"/>
  <c r="K67" i="6"/>
  <c r="K74" i="6"/>
  <c r="H67" i="5"/>
  <c r="M67" i="6"/>
  <c r="C141" i="13"/>
  <c r="M74" i="6"/>
  <c r="H140" i="1"/>
  <c r="M88" i="6"/>
  <c r="H74" i="5"/>
  <c r="L94" i="6"/>
  <c r="L141" i="6"/>
  <c r="K140" i="6"/>
  <c r="K94" i="6"/>
  <c r="K141" i="6"/>
  <c r="H140" i="5"/>
  <c r="M140" i="6"/>
  <c r="M141" i="6"/>
  <c r="H141" i="5"/>
  <c r="H33" i="15"/>
  <c r="E33" i="15"/>
  <c r="D33" i="15"/>
  <c r="D50" i="15"/>
  <c r="H93" i="5"/>
  <c r="H94" i="5"/>
  <c r="E94" i="5"/>
  <c r="M139" i="6"/>
  <c r="H139" i="5"/>
  <c r="C51" i="15"/>
  <c r="E49" i="15"/>
  <c r="H141" i="14"/>
  <c r="K136" i="6"/>
  <c r="M94" i="6"/>
  <c r="E50" i="15"/>
  <c r="H50" i="15"/>
  <c r="D51" i="15"/>
  <c r="H49" i="15"/>
  <c r="E51" i="15"/>
  <c r="H51" i="15"/>
  <c r="G75" i="7"/>
  <c r="G99" i="7" s="1"/>
  <c r="C123" i="7" s="1"/>
  <c r="D132" i="6"/>
  <c r="B132" i="5"/>
  <c r="B16" i="15"/>
  <c r="B42" i="15"/>
  <c r="E32" i="5"/>
  <c r="D39" i="5"/>
  <c r="E28" i="5"/>
  <c r="H28" i="5"/>
  <c r="H23" i="5"/>
  <c r="B131" i="5"/>
  <c r="C131" i="5"/>
  <c r="E131" i="5"/>
  <c r="M131" i="6"/>
  <c r="B20" i="5"/>
  <c r="B12" i="15" s="1"/>
  <c r="B14" i="5"/>
  <c r="B10" i="15" s="1"/>
  <c r="E13" i="1"/>
  <c r="H13" i="1" s="1"/>
  <c r="E74" i="14"/>
  <c r="H74" i="14"/>
  <c r="G24" i="15"/>
  <c r="G46" i="15"/>
  <c r="B75" i="14"/>
  <c r="B99" i="14" s="1"/>
  <c r="E24" i="15"/>
  <c r="B46" i="15"/>
  <c r="E46" i="15"/>
  <c r="C74" i="1"/>
  <c r="C98" i="1" s="1"/>
  <c r="E131" i="1"/>
  <c r="H131" i="1"/>
  <c r="M32" i="6"/>
  <c r="M39" i="6"/>
  <c r="H32" i="5"/>
  <c r="E130" i="1"/>
  <c r="H130" i="1"/>
  <c r="E27" i="1"/>
  <c r="H27" i="1"/>
  <c r="E14" i="15"/>
  <c r="H14" i="15"/>
  <c r="B41" i="15"/>
  <c r="E41" i="15"/>
  <c r="H41" i="15"/>
  <c r="C128" i="1"/>
  <c r="D16" i="15"/>
  <c r="D132" i="5"/>
  <c r="K32" i="6"/>
  <c r="K39" i="6"/>
  <c r="K132" i="6"/>
  <c r="E39" i="5"/>
  <c r="H39" i="5"/>
  <c r="H46" i="15"/>
  <c r="H24" i="15"/>
  <c r="H131" i="5"/>
  <c r="E16" i="15"/>
  <c r="H16" i="15"/>
  <c r="D42" i="15"/>
  <c r="E132" i="5"/>
  <c r="E42" i="15"/>
  <c r="H42" i="15"/>
  <c r="H132" i="5"/>
  <c r="M132" i="6"/>
  <c r="F129" i="14"/>
  <c r="G75" i="14" l="1"/>
  <c r="G99" i="14" s="1"/>
  <c r="C123" i="14" s="1"/>
  <c r="D123" i="14" s="1"/>
  <c r="E20" i="14"/>
  <c r="H20" i="14" s="1"/>
  <c r="D75" i="14"/>
  <c r="D99" i="14" s="1"/>
  <c r="D137" i="14"/>
  <c r="D142" i="14" s="1"/>
  <c r="B137" i="14"/>
  <c r="B142" i="14" s="1"/>
  <c r="F20" i="5"/>
  <c r="F12" i="15" s="1"/>
  <c r="F40" i="15" s="1"/>
  <c r="F47" i="15" s="1"/>
  <c r="F52" i="15" s="1"/>
  <c r="G130" i="5"/>
  <c r="D12" i="15"/>
  <c r="D40" i="15" s="1"/>
  <c r="D130" i="5"/>
  <c r="C130" i="5"/>
  <c r="C12" i="15"/>
  <c r="C40" i="15" s="1"/>
  <c r="M17" i="6"/>
  <c r="K17" i="6"/>
  <c r="H17" i="5"/>
  <c r="K19" i="6"/>
  <c r="D74" i="1"/>
  <c r="D98" i="1" s="1"/>
  <c r="E16" i="5"/>
  <c r="F10" i="15"/>
  <c r="F39" i="15" s="1"/>
  <c r="G14" i="5"/>
  <c r="G129" i="5" s="1"/>
  <c r="K12" i="6"/>
  <c r="H12" i="5"/>
  <c r="E10" i="5"/>
  <c r="M10" i="6" s="1"/>
  <c r="C14" i="13"/>
  <c r="C129" i="13" s="1"/>
  <c r="C137" i="13" s="1"/>
  <c r="C142" i="13" s="1"/>
  <c r="B75" i="7"/>
  <c r="B99" i="7" s="1"/>
  <c r="F14" i="6"/>
  <c r="F129" i="6" s="1"/>
  <c r="F137" i="6" s="1"/>
  <c r="F142" i="6" s="1"/>
  <c r="F14" i="13"/>
  <c r="F129" i="13" s="1"/>
  <c r="F137" i="13" s="1"/>
  <c r="F142" i="13" s="1"/>
  <c r="I14" i="6"/>
  <c r="I129" i="6" s="1"/>
  <c r="I137" i="6" s="1"/>
  <c r="I142" i="6" s="1"/>
  <c r="H13" i="7"/>
  <c r="E14" i="7"/>
  <c r="E75" i="7" s="1"/>
  <c r="C14" i="6"/>
  <c r="C129" i="6" s="1"/>
  <c r="C137" i="6" s="1"/>
  <c r="C142" i="6" s="1"/>
  <c r="H11" i="7"/>
  <c r="L14" i="6"/>
  <c r="L129" i="6" s="1"/>
  <c r="M11" i="6"/>
  <c r="E129" i="7"/>
  <c r="B137" i="7"/>
  <c r="B142" i="7" s="1"/>
  <c r="B20" i="13"/>
  <c r="B130" i="13" s="1"/>
  <c r="B137" i="13" s="1"/>
  <c r="H19" i="14"/>
  <c r="H19" i="6" s="1"/>
  <c r="H17" i="14"/>
  <c r="H17" i="6" s="1"/>
  <c r="F75" i="14"/>
  <c r="F99" i="14" s="1"/>
  <c r="C111" i="14" s="1"/>
  <c r="D111" i="14" s="1"/>
  <c r="E130" i="14"/>
  <c r="H130" i="14" s="1"/>
  <c r="H16" i="14"/>
  <c r="H16" i="6" s="1"/>
  <c r="B14" i="13"/>
  <c r="B129" i="13" s="1"/>
  <c r="E14" i="6"/>
  <c r="E129" i="6" s="1"/>
  <c r="H13" i="14"/>
  <c r="H13" i="6" s="1"/>
  <c r="E129" i="14"/>
  <c r="C137" i="14"/>
  <c r="C142" i="14" s="1"/>
  <c r="C75" i="14"/>
  <c r="C99" i="14" s="1"/>
  <c r="H12" i="14"/>
  <c r="H12" i="6" s="1"/>
  <c r="H11" i="14"/>
  <c r="H11" i="6" s="1"/>
  <c r="G129" i="14"/>
  <c r="G137" i="14" s="1"/>
  <c r="G142" i="14" s="1"/>
  <c r="F147" i="14" s="1"/>
  <c r="E14" i="14"/>
  <c r="G10" i="15"/>
  <c r="G39" i="15" s="1"/>
  <c r="C14" i="5"/>
  <c r="C129" i="5" s="1"/>
  <c r="B129" i="5"/>
  <c r="E13" i="5"/>
  <c r="G137" i="5"/>
  <c r="G142" i="5" s="1"/>
  <c r="G140" i="13" s="1"/>
  <c r="C136" i="1"/>
  <c r="C141" i="1" s="1"/>
  <c r="B75" i="5"/>
  <c r="B99" i="5" s="1"/>
  <c r="H11" i="5"/>
  <c r="G75" i="5"/>
  <c r="G99" i="5" s="1"/>
  <c r="C123" i="5" s="1"/>
  <c r="D123" i="5" s="1"/>
  <c r="B130" i="5"/>
  <c r="E130" i="5" s="1"/>
  <c r="F130" i="5"/>
  <c r="F137" i="5" s="1"/>
  <c r="F142" i="5" s="1"/>
  <c r="G20" i="6"/>
  <c r="E19" i="1"/>
  <c r="H19" i="1" s="1"/>
  <c r="H74" i="1" s="1"/>
  <c r="H98" i="1" s="1"/>
  <c r="H18" i="5"/>
  <c r="M18" i="6"/>
  <c r="E74" i="1"/>
  <c r="E98" i="1" s="1"/>
  <c r="E144" i="1" s="1"/>
  <c r="E147" i="1" s="1"/>
  <c r="B74" i="1"/>
  <c r="B98" i="1" s="1"/>
  <c r="B20" i="6"/>
  <c r="B130" i="6" s="1"/>
  <c r="D130" i="6" s="1"/>
  <c r="G40" i="15"/>
  <c r="G136" i="1"/>
  <c r="G141" i="1" s="1"/>
  <c r="F146" i="1" s="1"/>
  <c r="F136" i="1"/>
  <c r="F141" i="1" s="1"/>
  <c r="F145" i="1" s="1"/>
  <c r="G145" i="1" s="1"/>
  <c r="E129" i="1"/>
  <c r="H129" i="1" s="1"/>
  <c r="B40" i="15"/>
  <c r="B136" i="1"/>
  <c r="B141" i="1" s="1"/>
  <c r="F75" i="5"/>
  <c r="F99" i="5" s="1"/>
  <c r="C111" i="5" s="1"/>
  <c r="D111" i="5" s="1"/>
  <c r="M12" i="6"/>
  <c r="D14" i="5"/>
  <c r="D75" i="5" s="1"/>
  <c r="D99" i="5" s="1"/>
  <c r="B14" i="6"/>
  <c r="B129" i="6" s="1"/>
  <c r="G46" i="13"/>
  <c r="G51" i="13"/>
  <c r="G26" i="13"/>
  <c r="F147" i="5"/>
  <c r="D136" i="1"/>
  <c r="D141" i="1" s="1"/>
  <c r="E128" i="1"/>
  <c r="K10" i="6"/>
  <c r="C75" i="5"/>
  <c r="C99" i="5" s="1"/>
  <c r="H10" i="5"/>
  <c r="B39" i="15"/>
  <c r="B25" i="15"/>
  <c r="B34" i="15" s="1"/>
  <c r="A19" i="13"/>
  <c r="A19" i="6"/>
  <c r="A18" i="6"/>
  <c r="A18" i="13"/>
  <c r="A17" i="13"/>
  <c r="A17" i="6"/>
  <c r="A16" i="13"/>
  <c r="A16" i="6"/>
  <c r="A13" i="13"/>
  <c r="A13" i="6"/>
  <c r="A12" i="13"/>
  <c r="A12" i="6"/>
  <c r="A11" i="13"/>
  <c r="A11" i="6"/>
  <c r="A10" i="13"/>
  <c r="A10" i="6"/>
  <c r="E94" i="13"/>
  <c r="E141" i="13"/>
  <c r="E75" i="13"/>
  <c r="E137" i="13"/>
  <c r="B141" i="13"/>
  <c r="H141" i="6"/>
  <c r="J141" i="6" s="1"/>
  <c r="D140" i="6"/>
  <c r="B141" i="6"/>
  <c r="D141" i="6" s="1"/>
  <c r="J140" i="6"/>
  <c r="G140" i="6"/>
  <c r="B94" i="6"/>
  <c r="G141" i="6"/>
  <c r="J139" i="6"/>
  <c r="D139" i="6"/>
  <c r="G139" i="6"/>
  <c r="G136" i="6"/>
  <c r="D136" i="6"/>
  <c r="J136" i="6"/>
  <c r="J135" i="6"/>
  <c r="D135" i="6"/>
  <c r="G135" i="6"/>
  <c r="J134" i="6"/>
  <c r="D134" i="6"/>
  <c r="G134" i="6"/>
  <c r="D133" i="6"/>
  <c r="J133" i="6"/>
  <c r="G133" i="6"/>
  <c r="G132" i="6"/>
  <c r="J132" i="6"/>
  <c r="H131" i="6"/>
  <c r="D131" i="6"/>
  <c r="G131" i="6"/>
  <c r="E137" i="6"/>
  <c r="E142" i="6" s="1"/>
  <c r="B75" i="13" l="1"/>
  <c r="B99" i="13" s="1"/>
  <c r="E12" i="15"/>
  <c r="H12" i="15" s="1"/>
  <c r="G94" i="13"/>
  <c r="G87" i="13"/>
  <c r="G61" i="13"/>
  <c r="G71" i="13"/>
  <c r="G24" i="13"/>
  <c r="G17" i="13"/>
  <c r="G49" i="13"/>
  <c r="G63" i="13"/>
  <c r="G92" i="13"/>
  <c r="G132" i="13"/>
  <c r="G10" i="13"/>
  <c r="G54" i="13"/>
  <c r="G11" i="13"/>
  <c r="G18" i="13"/>
  <c r="G72" i="13"/>
  <c r="E40" i="15"/>
  <c r="H40" i="15" s="1"/>
  <c r="B137" i="5"/>
  <c r="B142" i="5" s="1"/>
  <c r="C137" i="5"/>
  <c r="C142" i="5" s="1"/>
  <c r="H16" i="5"/>
  <c r="M16" i="6"/>
  <c r="M20" i="6" s="1"/>
  <c r="E20" i="5"/>
  <c r="H20" i="5" s="1"/>
  <c r="K16" i="6"/>
  <c r="K20" i="6" s="1"/>
  <c r="K130" i="6" s="1"/>
  <c r="G131" i="13"/>
  <c r="G136" i="13"/>
  <c r="G53" i="13"/>
  <c r="G62" i="13"/>
  <c r="G60" i="13"/>
  <c r="G41" i="13"/>
  <c r="G47" i="13"/>
  <c r="G67" i="13"/>
  <c r="G43" i="13"/>
  <c r="G58" i="13"/>
  <c r="G16" i="13"/>
  <c r="G33" i="13"/>
  <c r="G88" i="13"/>
  <c r="G25" i="13"/>
  <c r="G19" i="13"/>
  <c r="G35" i="13"/>
  <c r="G90" i="13"/>
  <c r="G42" i="13"/>
  <c r="G141" i="13"/>
  <c r="G133" i="13"/>
  <c r="G130" i="13"/>
  <c r="G12" i="13"/>
  <c r="G68" i="13"/>
  <c r="G70" i="13"/>
  <c r="G81" i="13"/>
  <c r="G37" i="13"/>
  <c r="G66" i="13"/>
  <c r="G65" i="13"/>
  <c r="G73" i="13"/>
  <c r="G82" i="13"/>
  <c r="G64" i="13"/>
  <c r="G34" i="13"/>
  <c r="G44" i="13"/>
  <c r="G48" i="13"/>
  <c r="G83" i="13"/>
  <c r="G69" i="13"/>
  <c r="G23" i="13"/>
  <c r="F25" i="15"/>
  <c r="F34" i="15" s="1"/>
  <c r="G25" i="15"/>
  <c r="G34" i="15" s="1"/>
  <c r="G135" i="13"/>
  <c r="G32" i="13"/>
  <c r="G59" i="13"/>
  <c r="G91" i="13"/>
  <c r="G20" i="13"/>
  <c r="G84" i="13"/>
  <c r="G85" i="13"/>
  <c r="G74" i="13"/>
  <c r="G93" i="13"/>
  <c r="G134" i="13"/>
  <c r="G52" i="13"/>
  <c r="G27" i="13"/>
  <c r="G28" i="13"/>
  <c r="G39" i="13"/>
  <c r="G38" i="13"/>
  <c r="G80" i="13"/>
  <c r="G13" i="13"/>
  <c r="G86" i="13"/>
  <c r="G36" i="13"/>
  <c r="G139" i="13"/>
  <c r="G47" i="15"/>
  <c r="G52" i="15" s="1"/>
  <c r="C10" i="15"/>
  <c r="C25" i="15" s="1"/>
  <c r="C34" i="15" s="1"/>
  <c r="E14" i="5"/>
  <c r="G14" i="13"/>
  <c r="F75" i="6"/>
  <c r="F99" i="6" s="1"/>
  <c r="C75" i="13"/>
  <c r="D75" i="13" s="1"/>
  <c r="F75" i="13"/>
  <c r="G75" i="13" s="1"/>
  <c r="G129" i="13"/>
  <c r="I75" i="6"/>
  <c r="I99" i="6" s="1"/>
  <c r="C75" i="6"/>
  <c r="C99" i="6" s="1"/>
  <c r="L75" i="6"/>
  <c r="L137" i="6" s="1"/>
  <c r="L142" i="6" s="1"/>
  <c r="H21" i="7"/>
  <c r="D21" i="7" s="1"/>
  <c r="D129" i="6"/>
  <c r="H14" i="7"/>
  <c r="H75" i="7" s="1"/>
  <c r="H99" i="7" s="1"/>
  <c r="H129" i="7"/>
  <c r="H137" i="7" s="1"/>
  <c r="H142" i="7" s="1"/>
  <c r="E137" i="7"/>
  <c r="E142" i="7" s="1"/>
  <c r="E99" i="7"/>
  <c r="E146" i="7" s="1"/>
  <c r="E149" i="7" s="1"/>
  <c r="H95" i="7"/>
  <c r="E137" i="14"/>
  <c r="E142" i="14" s="1"/>
  <c r="H20" i="6"/>
  <c r="H130" i="6" s="1"/>
  <c r="J130" i="6" s="1"/>
  <c r="E75" i="6"/>
  <c r="E99" i="6" s="1"/>
  <c r="H14" i="6"/>
  <c r="H129" i="6" s="1"/>
  <c r="H129" i="14"/>
  <c r="H137" i="14" s="1"/>
  <c r="H142" i="14" s="1"/>
  <c r="E75" i="14"/>
  <c r="H21" i="14"/>
  <c r="D21" i="14" s="1"/>
  <c r="H14" i="14"/>
  <c r="H75" i="14" s="1"/>
  <c r="H99" i="14" s="1"/>
  <c r="G129" i="6"/>
  <c r="K14" i="6"/>
  <c r="K129" i="6" s="1"/>
  <c r="H13" i="5"/>
  <c r="M13" i="6"/>
  <c r="M14" i="6" s="1"/>
  <c r="K13" i="6"/>
  <c r="D10" i="15"/>
  <c r="D25" i="15" s="1"/>
  <c r="D34" i="15" s="1"/>
  <c r="D24" i="13"/>
  <c r="D46" i="13"/>
  <c r="D63" i="13"/>
  <c r="D71" i="13"/>
  <c r="D62" i="13"/>
  <c r="D36" i="13"/>
  <c r="D12" i="13"/>
  <c r="D53" i="13"/>
  <c r="D88" i="13"/>
  <c r="D44" i="13"/>
  <c r="D27" i="13"/>
  <c r="D87" i="13"/>
  <c r="D94" i="13"/>
  <c r="D139" i="13"/>
  <c r="D20" i="13"/>
  <c r="D14" i="13"/>
  <c r="D48" i="13"/>
  <c r="D74" i="13"/>
  <c r="D32" i="13"/>
  <c r="D41" i="13"/>
  <c r="D131" i="13"/>
  <c r="D70" i="13"/>
  <c r="D59" i="13"/>
  <c r="D60" i="13"/>
  <c r="D80" i="13"/>
  <c r="D17" i="13"/>
  <c r="D132" i="13"/>
  <c r="D130" i="13"/>
  <c r="D39" i="13"/>
  <c r="D92" i="13"/>
  <c r="D72" i="13"/>
  <c r="D19" i="13"/>
  <c r="D34" i="13"/>
  <c r="D52" i="13"/>
  <c r="D68" i="13"/>
  <c r="D83" i="13"/>
  <c r="D49" i="13"/>
  <c r="D65" i="13"/>
  <c r="D67" i="13"/>
  <c r="D86" i="13"/>
  <c r="D135" i="13"/>
  <c r="D26" i="13"/>
  <c r="D37" i="13"/>
  <c r="D28" i="13"/>
  <c r="D61" i="13"/>
  <c r="D16" i="13"/>
  <c r="D136" i="13"/>
  <c r="D64" i="13"/>
  <c r="D93" i="13"/>
  <c r="D43" i="13"/>
  <c r="D54" i="13"/>
  <c r="D25" i="13"/>
  <c r="D129" i="13"/>
  <c r="M130" i="6"/>
  <c r="H130" i="5"/>
  <c r="H94" i="1"/>
  <c r="H20" i="1"/>
  <c r="D20" i="1" s="1"/>
  <c r="B137" i="6"/>
  <c r="D137" i="6" s="1"/>
  <c r="G130" i="6"/>
  <c r="B75" i="6"/>
  <c r="B99" i="6" s="1"/>
  <c r="D141" i="13"/>
  <c r="D134" i="13"/>
  <c r="D140" i="13"/>
  <c r="D133" i="13"/>
  <c r="D73" i="13"/>
  <c r="D35" i="13"/>
  <c r="D13" i="13"/>
  <c r="D18" i="13"/>
  <c r="F146" i="5"/>
  <c r="G146" i="5" s="1"/>
  <c r="D81" i="13"/>
  <c r="D91" i="13"/>
  <c r="D90" i="13"/>
  <c r="D84" i="13"/>
  <c r="D82" i="13"/>
  <c r="D47" i="13"/>
  <c r="D42" i="13"/>
  <c r="D11" i="13"/>
  <c r="D38" i="13"/>
  <c r="D51" i="13"/>
  <c r="D23" i="13"/>
  <c r="D85" i="13"/>
  <c r="D69" i="13"/>
  <c r="D66" i="13"/>
  <c r="D33" i="13"/>
  <c r="D58" i="13"/>
  <c r="D10" i="13"/>
  <c r="D129" i="5"/>
  <c r="D137" i="5" s="1"/>
  <c r="D142" i="5" s="1"/>
  <c r="H14" i="5"/>
  <c r="H75" i="5" s="1"/>
  <c r="H99" i="5" s="1"/>
  <c r="H128" i="1"/>
  <c r="H136" i="1" s="1"/>
  <c r="H141" i="1" s="1"/>
  <c r="F147" i="1" s="1"/>
  <c r="E136" i="1"/>
  <c r="E141" i="1" s="1"/>
  <c r="F144" i="1" s="1"/>
  <c r="B47" i="15"/>
  <c r="B52" i="15" s="1"/>
  <c r="E142" i="13"/>
  <c r="G142" i="13" s="1"/>
  <c r="G137" i="13"/>
  <c r="E99" i="13"/>
  <c r="B142" i="13"/>
  <c r="D142" i="13" s="1"/>
  <c r="D137" i="13"/>
  <c r="J131" i="6"/>
  <c r="C39" i="15" l="1"/>
  <c r="C47" i="15" s="1"/>
  <c r="C52" i="15" s="1"/>
  <c r="G99" i="13"/>
  <c r="D99" i="13"/>
  <c r="E75" i="5"/>
  <c r="H95" i="5" s="1"/>
  <c r="M75" i="6"/>
  <c r="K75" i="6"/>
  <c r="K137" i="6" s="1"/>
  <c r="K142" i="6" s="1"/>
  <c r="H21" i="5"/>
  <c r="D21" i="5" s="1"/>
  <c r="H137" i="6"/>
  <c r="H142" i="6" s="1"/>
  <c r="J129" i="6"/>
  <c r="H75" i="6"/>
  <c r="H99" i="6" s="1"/>
  <c r="D39" i="15"/>
  <c r="D47" i="15" s="1"/>
  <c r="D52" i="15" s="1"/>
  <c r="J137" i="6"/>
  <c r="E10" i="15"/>
  <c r="E99" i="14"/>
  <c r="E145" i="14" s="1"/>
  <c r="H95" i="14"/>
  <c r="E129" i="5"/>
  <c r="E137" i="5" s="1"/>
  <c r="E142" i="5" s="1"/>
  <c r="G137" i="6"/>
  <c r="B142" i="6"/>
  <c r="D142" i="6" s="1"/>
  <c r="E39" i="15"/>
  <c r="E47" i="15" s="1"/>
  <c r="E52" i="15" s="1"/>
  <c r="E99" i="5"/>
  <c r="E145" i="5" s="1"/>
  <c r="J142" i="6" l="1"/>
  <c r="G142" i="6"/>
  <c r="E25" i="15"/>
  <c r="E34" i="15" s="1"/>
  <c r="H10" i="15"/>
  <c r="H25" i="15" s="1"/>
  <c r="H34" i="15" s="1"/>
  <c r="F55" i="15"/>
  <c r="E148" i="14"/>
  <c r="F145" i="14"/>
  <c r="J75" i="6"/>
  <c r="N85" i="6"/>
  <c r="D71" i="6"/>
  <c r="G61" i="6"/>
  <c r="D32" i="6"/>
  <c r="N67" i="6"/>
  <c r="J28" i="6"/>
  <c r="G88" i="6"/>
  <c r="J59" i="6"/>
  <c r="N58" i="6"/>
  <c r="G59" i="6"/>
  <c r="N140" i="6"/>
  <c r="N135" i="6"/>
  <c r="J25" i="6"/>
  <c r="G33" i="6"/>
  <c r="G72" i="6"/>
  <c r="D69" i="6"/>
  <c r="N93" i="6"/>
  <c r="N34" i="6"/>
  <c r="D73" i="6"/>
  <c r="J49" i="6"/>
  <c r="N52" i="6"/>
  <c r="D26" i="6"/>
  <c r="J69" i="6"/>
  <c r="J44" i="6"/>
  <c r="J67" i="6"/>
  <c r="N92" i="6"/>
  <c r="N130" i="6"/>
  <c r="J12" i="6"/>
  <c r="J18" i="6"/>
  <c r="N27" i="6"/>
  <c r="D16" i="6"/>
  <c r="N94" i="6"/>
  <c r="D47" i="6"/>
  <c r="J43" i="6"/>
  <c r="N90" i="6"/>
  <c r="N10" i="6"/>
  <c r="N26" i="6"/>
  <c r="N69" i="6"/>
  <c r="D28" i="6"/>
  <c r="J41" i="6"/>
  <c r="N43" i="6"/>
  <c r="N18" i="6"/>
  <c r="J71" i="6"/>
  <c r="G58" i="6"/>
  <c r="J84" i="6"/>
  <c r="D59" i="6"/>
  <c r="N71" i="6"/>
  <c r="N74" i="6"/>
  <c r="D90" i="6"/>
  <c r="D18" i="6"/>
  <c r="N131" i="6"/>
  <c r="G66" i="6"/>
  <c r="N48" i="6"/>
  <c r="G27" i="6"/>
  <c r="N65" i="6"/>
  <c r="J90" i="6"/>
  <c r="J73" i="6"/>
  <c r="D93" i="6"/>
  <c r="G26" i="6"/>
  <c r="D72" i="6"/>
  <c r="D66" i="6"/>
  <c r="N83" i="6"/>
  <c r="G43" i="6"/>
  <c r="G81" i="6"/>
  <c r="G25" i="6"/>
  <c r="D91" i="6"/>
  <c r="G35" i="6"/>
  <c r="J53" i="6"/>
  <c r="D74" i="6"/>
  <c r="G92" i="6"/>
  <c r="J81" i="6"/>
  <c r="D25" i="6"/>
  <c r="N19" i="6"/>
  <c r="N73" i="6"/>
  <c r="D53" i="6"/>
  <c r="G28" i="6"/>
  <c r="N14" i="6"/>
  <c r="J94" i="6"/>
  <c r="G14" i="6"/>
  <c r="D63" i="6"/>
  <c r="J86" i="6"/>
  <c r="N25" i="6"/>
  <c r="G37" i="6"/>
  <c r="D64" i="6"/>
  <c r="J13" i="6"/>
  <c r="J82" i="6"/>
  <c r="J93" i="6"/>
  <c r="N46" i="6"/>
  <c r="J19" i="6"/>
  <c r="N70" i="6"/>
  <c r="N86" i="6"/>
  <c r="G60" i="6"/>
  <c r="G42" i="6"/>
  <c r="G41" i="6"/>
  <c r="G44" i="6"/>
  <c r="N139" i="6"/>
  <c r="G74" i="6"/>
  <c r="N16" i="6"/>
  <c r="N32" i="6"/>
  <c r="N36" i="6"/>
  <c r="D23" i="6"/>
  <c r="N11" i="6"/>
  <c r="N12" i="6"/>
  <c r="D58" i="6"/>
  <c r="D80" i="6"/>
  <c r="N136" i="6"/>
  <c r="D88" i="6"/>
  <c r="G23" i="6"/>
  <c r="D10" i="6"/>
  <c r="G10" i="6"/>
  <c r="D51" i="6"/>
  <c r="J51" i="6"/>
  <c r="G86" i="6"/>
  <c r="G63" i="6"/>
  <c r="D33" i="6"/>
  <c r="N42" i="6"/>
  <c r="G38" i="6"/>
  <c r="N51" i="6"/>
  <c r="D38" i="6"/>
  <c r="G71" i="6"/>
  <c r="G69" i="6"/>
  <c r="N33" i="6"/>
  <c r="J16" i="6"/>
  <c r="G62" i="6"/>
  <c r="G67" i="6"/>
  <c r="N47" i="6"/>
  <c r="G46" i="6"/>
  <c r="G49" i="6"/>
  <c r="G93" i="6"/>
  <c r="N81" i="6"/>
  <c r="D27" i="6"/>
  <c r="N62" i="6"/>
  <c r="J14" i="6"/>
  <c r="G64" i="6"/>
  <c r="N68" i="6"/>
  <c r="D67" i="6"/>
  <c r="J11" i="6"/>
  <c r="D81" i="6"/>
  <c r="D17" i="6"/>
  <c r="D54" i="6"/>
  <c r="J23" i="6"/>
  <c r="N80" i="6"/>
  <c r="J52" i="6"/>
  <c r="G47" i="6"/>
  <c r="G83" i="6"/>
  <c r="D48" i="6"/>
  <c r="N17" i="6"/>
  <c r="N39" i="6"/>
  <c r="J54" i="6"/>
  <c r="D20" i="6"/>
  <c r="J64" i="6"/>
  <c r="G16" i="6"/>
  <c r="F145" i="5"/>
  <c r="J72" i="6"/>
  <c r="N82" i="6"/>
  <c r="G87" i="6"/>
  <c r="J26" i="6"/>
  <c r="D12" i="6"/>
  <c r="G70" i="6"/>
  <c r="N84" i="6"/>
  <c r="J85" i="6"/>
  <c r="D46" i="6"/>
  <c r="D24" i="6"/>
  <c r="J27" i="6"/>
  <c r="J63" i="6"/>
  <c r="J74" i="6"/>
  <c r="N59" i="6"/>
  <c r="N35" i="6"/>
  <c r="D11" i="6"/>
  <c r="G34" i="6"/>
  <c r="D35" i="6"/>
  <c r="D85" i="6"/>
  <c r="G68" i="6"/>
  <c r="N61" i="6"/>
  <c r="J10" i="6"/>
  <c r="N49" i="6"/>
  <c r="G82" i="6"/>
  <c r="J42" i="6"/>
  <c r="N87" i="6"/>
  <c r="D42" i="6"/>
  <c r="J87" i="6"/>
  <c r="J65" i="6"/>
  <c r="G54" i="6"/>
  <c r="D92" i="6"/>
  <c r="D83" i="6"/>
  <c r="G12" i="6"/>
  <c r="J39" i="6"/>
  <c r="G13" i="6"/>
  <c r="G53" i="6"/>
  <c r="J17" i="6"/>
  <c r="N28" i="6"/>
  <c r="J92" i="6"/>
  <c r="G32" i="6"/>
  <c r="N72" i="6"/>
  <c r="G17" i="6"/>
  <c r="J37" i="6"/>
  <c r="D86" i="6"/>
  <c r="G75" i="6"/>
  <c r="H129" i="5"/>
  <c r="H137" i="5" s="1"/>
  <c r="H142" i="5" s="1"/>
  <c r="M129" i="6"/>
  <c r="N129" i="6" s="1"/>
  <c r="D94" i="6"/>
  <c r="D44" i="6"/>
  <c r="N75" i="6"/>
  <c r="G52" i="6"/>
  <c r="D14" i="6"/>
  <c r="D70" i="6"/>
  <c r="G36" i="6"/>
  <c r="D43" i="6"/>
  <c r="J91" i="6"/>
  <c r="N53" i="6"/>
  <c r="D49" i="6"/>
  <c r="N141" i="6"/>
  <c r="J88" i="6"/>
  <c r="D36" i="6"/>
  <c r="N63" i="6"/>
  <c r="D39" i="6"/>
  <c r="J80" i="6"/>
  <c r="N44" i="6"/>
  <c r="G90" i="6"/>
  <c r="N91" i="6"/>
  <c r="N134" i="6"/>
  <c r="N23" i="6"/>
  <c r="N54" i="6"/>
  <c r="N60" i="6"/>
  <c r="N64" i="6"/>
  <c r="G48" i="6"/>
  <c r="G84" i="6"/>
  <c r="N133" i="6"/>
  <c r="G65" i="6"/>
  <c r="G91" i="6"/>
  <c r="J60" i="6"/>
  <c r="J33" i="6"/>
  <c r="G85" i="6"/>
  <c r="D87" i="6"/>
  <c r="G18" i="6"/>
  <c r="J20" i="6"/>
  <c r="D65" i="6"/>
  <c r="D82" i="6"/>
  <c r="J35" i="6"/>
  <c r="N66" i="6"/>
  <c r="J68" i="6"/>
  <c r="J48" i="6"/>
  <c r="D19" i="6"/>
  <c r="J32" i="6"/>
  <c r="D61" i="6"/>
  <c r="J61" i="6"/>
  <c r="D41" i="6"/>
  <c r="J34" i="6"/>
  <c r="N132" i="6"/>
  <c r="G94" i="6"/>
  <c r="J58" i="6"/>
  <c r="J70" i="6"/>
  <c r="J62" i="6"/>
  <c r="G24" i="6"/>
  <c r="G73" i="6"/>
  <c r="G51" i="6"/>
  <c r="J66" i="6"/>
  <c r="N38" i="6"/>
  <c r="N24" i="6"/>
  <c r="G19" i="6"/>
  <c r="N20" i="6"/>
  <c r="G39" i="6"/>
  <c r="D13" i="6"/>
  <c r="N13" i="6"/>
  <c r="J24" i="6"/>
  <c r="J47" i="6"/>
  <c r="J38" i="6"/>
  <c r="J36" i="6"/>
  <c r="D52" i="6"/>
  <c r="G80" i="6"/>
  <c r="D75" i="6"/>
  <c r="N88" i="6"/>
  <c r="D68" i="6"/>
  <c r="D62" i="6"/>
  <c r="D34" i="6"/>
  <c r="J83" i="6"/>
  <c r="G11" i="6"/>
  <c r="N41" i="6"/>
  <c r="D60" i="6"/>
  <c r="D84" i="6"/>
  <c r="J46" i="6"/>
  <c r="N37" i="6"/>
  <c r="D37" i="6"/>
  <c r="M137" i="6"/>
  <c r="H39" i="15"/>
  <c r="H47" i="15" s="1"/>
  <c r="H52" i="15" s="1"/>
  <c r="F146" i="7"/>
  <c r="E148" i="5"/>
  <c r="E55" i="15"/>
  <c r="J99" i="6" l="1"/>
  <c r="G99" i="6"/>
  <c r="G55" i="15"/>
  <c r="F58" i="15"/>
  <c r="F148" i="14"/>
  <c r="D99" i="6"/>
  <c r="N137" i="6"/>
  <c r="M142" i="6"/>
  <c r="N142" i="6" s="1"/>
  <c r="F149" i="7"/>
  <c r="F148" i="5"/>
  <c r="E58" i="15"/>
</calcChain>
</file>

<file path=xl/comments1.xml><?xml version="1.0" encoding="utf-8"?>
<comments xmlns="http://schemas.openxmlformats.org/spreadsheetml/2006/main">
  <authors>
    <author>Chris Kennedy</author>
  </authors>
  <commentList>
    <comment ref="A72" authorId="0" shapeId="0">
      <text>
        <r>
          <rPr>
            <b/>
            <sz val="9"/>
            <color indexed="81"/>
            <rFont val="Tahoma"/>
            <family val="2"/>
          </rPr>
          <t>Chris Kennedy:</t>
        </r>
        <r>
          <rPr>
            <sz val="9"/>
            <color indexed="81"/>
            <rFont val="Tahoma"/>
            <family val="2"/>
          </rPr>
          <t xml:space="preserve">
This makes no sense? If we are saying above that you can get money to manage the project - then managing a project includes reporting?</t>
        </r>
      </text>
    </comment>
  </commentList>
</comments>
</file>

<file path=xl/sharedStrings.xml><?xml version="1.0" encoding="utf-8"?>
<sst xmlns="http://schemas.openxmlformats.org/spreadsheetml/2006/main" count="1151" uniqueCount="278">
  <si>
    <t>(a) Salaries</t>
  </si>
  <si>
    <t>(b) Salary On-Costs</t>
  </si>
  <si>
    <t>(c) Contractors</t>
  </si>
  <si>
    <t>(d) Materials</t>
  </si>
  <si>
    <t>(e) Transport Costs</t>
  </si>
  <si>
    <t>(f) Project Publicity</t>
  </si>
  <si>
    <t>(g) Insurance</t>
  </si>
  <si>
    <t>Subtotal</t>
  </si>
  <si>
    <t xml:space="preserve"> </t>
  </si>
  <si>
    <t>TOTAL</t>
  </si>
  <si>
    <t>SUMMARY:</t>
  </si>
  <si>
    <t>TOTAL PROJECT VALUE</t>
  </si>
  <si>
    <t>Funding Organisation</t>
  </si>
  <si>
    <t>Amount $</t>
  </si>
  <si>
    <t>Description of item being funded</t>
  </si>
  <si>
    <t>Funding Approved</t>
  </si>
  <si>
    <t>Date of Funding Approval</t>
  </si>
  <si>
    <t>Y  /  N</t>
  </si>
  <si>
    <t>1(c) Contractor Costs</t>
  </si>
  <si>
    <t>1(f) Project Publicity Costs</t>
  </si>
  <si>
    <t>1(g) Insurance</t>
  </si>
  <si>
    <t>Stage 1 $</t>
  </si>
  <si>
    <t>Stage 2 $</t>
  </si>
  <si>
    <t>Stage 3 $</t>
  </si>
  <si>
    <t>Description/Details</t>
  </si>
  <si>
    <t>Total Other Funding Sources</t>
  </si>
  <si>
    <t>Budgeted Expenditure of Environmental Trust Funds</t>
  </si>
  <si>
    <t>Total</t>
  </si>
  <si>
    <t>Other Financial Contributions</t>
  </si>
  <si>
    <t>Cash</t>
  </si>
  <si>
    <t>In-kind</t>
  </si>
  <si>
    <t>In-Kind</t>
  </si>
  <si>
    <t>Organisation Name :</t>
  </si>
  <si>
    <t>Project Name :</t>
  </si>
  <si>
    <t>Budgeted Expenditure of 
Environmental Trust Funds</t>
  </si>
  <si>
    <t>TOTAL DIRECT PROJECT COSTS</t>
  </si>
  <si>
    <t>AMOUNT REQUESTED FROM ENVIRONMENTAL TRUST</t>
  </si>
  <si>
    <t>FUNDING FROM OTHER SOURCES</t>
  </si>
  <si>
    <t>TOTAL - OTHER FUNDING</t>
  </si>
  <si>
    <t>* A donation of goods or services, time or expertise, rather than cash. Includes goods, use of services and facilities, professional services or expertise in the form of staff time, provision of or access to equipment, and/or special materials.</t>
  </si>
  <si>
    <t>*NB: Admin costs can not exceed 10% of Direct Project costs - excluding Salary On-Costs</t>
  </si>
  <si>
    <t>Your current %:</t>
  </si>
  <si>
    <t>*NB: Salary on-costs can not exceed 26% of salary costs</t>
  </si>
  <si>
    <t>* A cash contribution by the applicant or another project partner to fund specific project activities and/or materials</t>
  </si>
  <si>
    <r>
      <t>1(a) Salaries</t>
    </r>
    <r>
      <rPr>
        <sz val="10"/>
        <rFont val="Arial"/>
        <family val="2"/>
      </rPr>
      <t xml:space="preserve"> </t>
    </r>
  </si>
  <si>
    <t>1(b) Salary On-Costs</t>
  </si>
  <si>
    <r>
      <t>1(e) Transport Costs</t>
    </r>
    <r>
      <rPr>
        <sz val="10"/>
        <rFont val="Arial"/>
        <family val="2"/>
      </rPr>
      <t xml:space="preserve"> </t>
    </r>
  </si>
  <si>
    <t>PART 1 - PROJECT EXPENDITURE BREAKDOWN</t>
  </si>
  <si>
    <t>(j) Project Accounting Costs</t>
  </si>
  <si>
    <t>ADMINISTRATION COSTS</t>
  </si>
  <si>
    <t>DIRECT PROJECT COSTS</t>
  </si>
  <si>
    <t>PART 2 - OTHER SOURCES OF PROJECT INCOME</t>
  </si>
  <si>
    <t>PART 3 - SUMMARY OF PROJECT BUDGET</t>
  </si>
  <si>
    <t>(h) Other</t>
  </si>
  <si>
    <t>ADMINISTRATION</t>
  </si>
  <si>
    <t>(i) Project General Administration</t>
  </si>
  <si>
    <t>1(h) Other Costs</t>
  </si>
  <si>
    <t>1(i) Project General Administration Costs</t>
  </si>
  <si>
    <t>1(j) Project Accounting Costs</t>
  </si>
  <si>
    <t>2(a) Cash Contributions</t>
  </si>
  <si>
    <t>2(b) In-Kind Contributions</t>
  </si>
  <si>
    <t>1(a) Subtotal:</t>
  </si>
  <si>
    <t>1(b) Subtotal:</t>
  </si>
  <si>
    <t>1(c) Subtotal:</t>
  </si>
  <si>
    <t>1(d) Subtotal:</t>
  </si>
  <si>
    <t>1(e) Subtotal:</t>
  </si>
  <si>
    <t>1(f) Subtotal:</t>
  </si>
  <si>
    <t>1(g) Subtotal:</t>
  </si>
  <si>
    <t>1(h) Subtotal:</t>
  </si>
  <si>
    <t>1(i) Subtotal:</t>
  </si>
  <si>
    <t>1(j) Subtotal:</t>
  </si>
  <si>
    <t>TOTAL - ADMINISTRATION COSTS</t>
  </si>
  <si>
    <t>TOTAL - PROJECT EXPENDITURE</t>
  </si>
  <si>
    <t>1(d) Materials</t>
  </si>
  <si>
    <t>Description of item being provided</t>
  </si>
  <si>
    <t>IN-KIND CONTRIBUTIONS</t>
  </si>
  <si>
    <t>Committed</t>
  </si>
  <si>
    <t xml:space="preserve">Proof of Commitment Attached </t>
  </si>
  <si>
    <t xml:space="preserve">Proof of Funding Attached </t>
  </si>
  <si>
    <r>
      <t xml:space="preserve">2(a) Subtotal         </t>
    </r>
    <r>
      <rPr>
        <sz val="9"/>
        <rFont val="Arial"/>
        <family val="2"/>
      </rPr>
      <t>(Must equal F98)</t>
    </r>
  </si>
  <si>
    <r>
      <t xml:space="preserve">2(b) Subtotal        </t>
    </r>
    <r>
      <rPr>
        <sz val="9"/>
        <rFont val="Arial"/>
        <family val="2"/>
      </rPr>
      <t>(Must equal G98)</t>
    </r>
  </si>
  <si>
    <t>Budget</t>
  </si>
  <si>
    <t>Actual</t>
  </si>
  <si>
    <t>Variance</t>
  </si>
  <si>
    <t>Expenditure of Environmental Trust Funds</t>
  </si>
  <si>
    <t>Whole Project Budget</t>
  </si>
  <si>
    <t xml:space="preserve">ENVIRONMENTAL TRUST FUNDS EXPENDED </t>
  </si>
  <si>
    <t xml:space="preserve">TOTAL </t>
  </si>
  <si>
    <t xml:space="preserve">Actual </t>
  </si>
  <si>
    <t xml:space="preserve">Variance </t>
  </si>
  <si>
    <t>PART 2 - SUMMARY</t>
  </si>
  <si>
    <t>Variation to Trust Budget %</t>
  </si>
  <si>
    <t>Total Variation</t>
  </si>
  <si>
    <t>Variance %</t>
  </si>
  <si>
    <t xml:space="preserve">Variance % </t>
  </si>
  <si>
    <t xml:space="preserve">The Budget Reporting template consists of the following sections: </t>
  </si>
  <si>
    <t xml:space="preserve">Sheet 1 - Current Approved Budget </t>
  </si>
  <si>
    <t xml:space="preserve">                         </t>
  </si>
  <si>
    <t xml:space="preserve">How to use the Budget Reporting template </t>
  </si>
  <si>
    <t xml:space="preserve">Sheet 2 - Actual Expenditure </t>
  </si>
  <si>
    <t xml:space="preserve">NOTES </t>
  </si>
  <si>
    <t xml:space="preserve">Sheet 3 - Transaction Listing </t>
  </si>
  <si>
    <t>Please provide a transaction listing of all project expenditure. This should be available as an export or copy from your accounting software.</t>
  </si>
  <si>
    <t>Total ETF Variation  %</t>
  </si>
  <si>
    <t>FINAL REPORT ONLY</t>
  </si>
  <si>
    <t xml:space="preserve">Total ETF Variation  </t>
  </si>
  <si>
    <t xml:space="preserve">Application Budget </t>
  </si>
  <si>
    <t>Y / N</t>
  </si>
  <si>
    <t xml:space="preserve">Things you need to know </t>
  </si>
  <si>
    <t xml:space="preserve">               Part 3: Summary of Project Budget</t>
  </si>
  <si>
    <t xml:space="preserve">               Part 2: Other Sources of Project Income</t>
  </si>
  <si>
    <t xml:space="preserve">               Part 1: Project Expenditure Breakdown</t>
  </si>
  <si>
    <t>Application Budget Form</t>
  </si>
  <si>
    <t>The spreadsheet includes 4 tabs:</t>
  </si>
  <si>
    <t xml:space="preserve">This Excel spreadsheet includes the Environmental Trust's Application Budget Form, as well as important information on how to complete this Form successfully. </t>
  </si>
  <si>
    <t xml:space="preserve">Step by step guidance </t>
  </si>
  <si>
    <t>This section should include the salaries for any staff employed on the project (such as project managers / coordinators or any other project employees).</t>
  </si>
  <si>
    <r>
      <t xml:space="preserve">The Trust will not pay for staff already employed by your organisation that will be supervising/project-managing or working on the project as part of their </t>
    </r>
    <r>
      <rPr>
        <b/>
        <sz val="10"/>
        <rFont val="Arial"/>
        <family val="2"/>
      </rPr>
      <t>usual duties</t>
    </r>
    <r>
      <rPr>
        <sz val="10"/>
        <rFont val="Arial"/>
        <family val="2"/>
      </rPr>
      <t xml:space="preserve">. The Trust will however, pay for staff employed specifically on your project and you may include these costs in your application. </t>
    </r>
  </si>
  <si>
    <r>
      <t xml:space="preserve">Salary costs shown in 1(a) should </t>
    </r>
    <r>
      <rPr>
        <u/>
        <sz val="10"/>
        <rFont val="Arial"/>
        <family val="2"/>
      </rPr>
      <t>not</t>
    </r>
    <r>
      <rPr>
        <sz val="10"/>
        <rFont val="Arial"/>
        <family val="2"/>
      </rPr>
      <t xml:space="preserve"> include on-costs. These must be shown separately in 1(b).</t>
    </r>
  </si>
  <si>
    <t>Salaries are expected to be in line with industry standards and you need to show that you have calculated amounts on the basis of reasonable pay rates. It is also expected that staff working conditions will be in accordance with all applicable laws. This includes meeting standard WHS requirements. Please provide a copy of the job description for the relevant roles.</t>
  </si>
  <si>
    <r>
      <t>1(b) Salary on-costs</t>
    </r>
    <r>
      <rPr>
        <sz val="10"/>
        <rFont val="Arial"/>
        <family val="2"/>
      </rPr>
      <t xml:space="preserve"> </t>
    </r>
  </si>
  <si>
    <t xml:space="preserve">1(c) Contractor costs </t>
  </si>
  <si>
    <t>Standard requirements:</t>
  </si>
  <si>
    <r>
      <t xml:space="preserve">1(d) Materials </t>
    </r>
    <r>
      <rPr>
        <sz val="10"/>
        <rFont val="Arial"/>
        <family val="2"/>
      </rPr>
      <t>(e.g. plants, equipment hire, educational materials, etc)</t>
    </r>
  </si>
  <si>
    <t xml:space="preserve">The Trust encourages bulk-buying of materials so that you can purchase materials at a competitive rate. </t>
  </si>
  <si>
    <t>Costs for promotional materials should be listed under section 1(f) Project Publicity Costs.</t>
  </si>
  <si>
    <r>
      <t>Equipment hire or purchase:</t>
    </r>
    <r>
      <rPr>
        <sz val="10"/>
        <rFont val="Arial"/>
        <family val="2"/>
      </rPr>
      <t xml:space="preserve"> In general, the Trust does not fund capital purchases but will cover reasonable hire costs for equipment required for the project. You need to seek quotes for hire items and choose the most competitive.</t>
    </r>
  </si>
  <si>
    <t xml:space="preserve">Provide a breakdown of transport-related costs that you want the Trust to fund. This can include reasonable costs for freight, transport and other travel expenses. </t>
  </si>
  <si>
    <r>
      <t xml:space="preserve">1(f) Project Publicity Costs </t>
    </r>
    <r>
      <rPr>
        <sz val="10"/>
        <rFont val="Arial"/>
        <family val="2"/>
      </rPr>
      <t>(e.g. event advertising; website domain registration; promotional flyers)</t>
    </r>
  </si>
  <si>
    <t xml:space="preserve">Provide a breakdown of your project's publicity costs such as advertising and production of promotional material.  </t>
  </si>
  <si>
    <t xml:space="preserve">It is a condition of grant that you have public liability insurance of $10,000,000 and any other appropriate insurance cover for all your measures, works, activities and volunteer personnel. </t>
  </si>
  <si>
    <r>
      <t xml:space="preserve">The Trust </t>
    </r>
    <r>
      <rPr>
        <u/>
        <sz val="10"/>
        <rFont val="Arial"/>
        <family val="2"/>
      </rPr>
      <t>will not</t>
    </r>
    <r>
      <rPr>
        <sz val="10"/>
        <rFont val="Arial"/>
        <family val="2"/>
      </rPr>
      <t xml:space="preserve"> provide funding for association liability insurance.</t>
    </r>
  </si>
  <si>
    <t>You need accident insurance for the life of the project and you need to ensure that all the people you employ are covered by workers’ compensation insurance.</t>
  </si>
  <si>
    <t>If your application is successful, you will need to provide written proof to the Trust that all necessary insurance is in place. Your application can include costs of relevant insurance premiums for the duration of the grant.</t>
  </si>
  <si>
    <t>1(h) Other Direct Project Costs</t>
  </si>
  <si>
    <r>
      <t xml:space="preserve">The Trust will fund other reasonable direct project costs that have not been covered under other categories described above. </t>
    </r>
    <r>
      <rPr>
        <sz val="10"/>
        <color indexed="10"/>
        <rFont val="Arial"/>
        <family val="2"/>
      </rPr>
      <t/>
    </r>
  </si>
  <si>
    <r>
      <t>1(i) Project General Administration Costs</t>
    </r>
    <r>
      <rPr>
        <sz val="10"/>
        <rFont val="Arial"/>
        <family val="2"/>
      </rPr>
      <t xml:space="preserve"> </t>
    </r>
  </si>
  <si>
    <t>Includes general administration costs such as telephone, internet or printing costs that are directly related to the funded project. This could also include recruitment advertising for salary positions or contractor tender requests.</t>
  </si>
  <si>
    <t>Includes any costs associated with managing the financial side of your project, including accounting and auditing costs.</t>
  </si>
  <si>
    <t>Please note that there are different annual financial auditing requirements for different grantees:</t>
  </si>
  <si>
    <r>
      <rPr>
        <u/>
        <sz val="10"/>
        <rFont val="Arial"/>
        <family val="2"/>
      </rPr>
      <t>For Community Groups:</t>
    </r>
    <r>
      <rPr>
        <sz val="10"/>
        <rFont val="Arial"/>
        <family val="2"/>
      </rPr>
      <t xml:space="preserve">
* If your project grant is greater than $20,000, upon completion of the project you will need to have your final financial report independently certified by a suitably qualified accountant (this will be outlined in your grant agreement). You may need to include this cost in your project budget. It is expected that this costs approximately $500 - $1000. 
* If your project grant is less than $20,000 you will need to provide a Statutory Declaration only.</t>
    </r>
  </si>
  <si>
    <r>
      <rPr>
        <u/>
        <sz val="10"/>
        <rFont val="Arial"/>
        <family val="2"/>
      </rPr>
      <t>For Government agencies:</t>
    </r>
    <r>
      <rPr>
        <sz val="10"/>
        <rFont val="Arial"/>
        <family val="2"/>
      </rPr>
      <t xml:space="preserve">
You will need to have your final financial report certified by your Chief Financial Officer, regardless of the budget amount.</t>
    </r>
  </si>
  <si>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</si>
  <si>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</si>
  <si>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</si>
  <si>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In this section you need to provide itemised details for all in-kind contributions including goods, use of services and facilities, volunteer time, professional services or expertise in the form of staff time, provision of or access to equipment, and/or special materials or material contributions pledged by project partner organisations (including your own) toward the project.</t>
  </si>
  <si>
    <t>Values for each item should be calculated using current market rates for goods or materials, accurate hourly rates of pay for professional staff services and sensible volunteer valuation (i.e. at a reduced rate proportionate to current award rates for professional contractors).  Hours estimated for volunteer contribution should also be realistic as they form part of your project measures which you will be required to report on if successful in obtaining a grant.</t>
  </si>
  <si>
    <t xml:space="preserve">This section is an overview of the total project budget including both Trust and other sources of funds. </t>
  </si>
  <si>
    <t>The section will populate automatically with the figures you enter in parts 1 and 2.</t>
  </si>
  <si>
    <t xml:space="preserve">How to use this Application Budget </t>
  </si>
  <si>
    <t>The Application Budget Form is a very important part of your Application, and particular attention should be made to ensure that the information provided within it is detailed, appropriate and correct.</t>
  </si>
  <si>
    <t>If your Application is successful the Application Budget Form will become part of your Grant Agreement with the Trust and you will be required to report against it for the life of your project.</t>
  </si>
  <si>
    <t>The Application Budget Form has three parts:</t>
  </si>
  <si>
    <t xml:space="preserve">When you complete the form electronically (ie. in Excel), there are formulas imbedded in the spreadsheet and the figures you enter will be totalled automatically.  </t>
  </si>
  <si>
    <r>
      <t>All contributions from the applicant (including both</t>
    </r>
    <r>
      <rPr>
        <b/>
        <sz val="10"/>
        <rFont val="Arial"/>
        <family val="2"/>
      </rPr>
      <t xml:space="preserve"> financial contributions</t>
    </r>
    <r>
      <rPr>
        <sz val="10"/>
        <rFont val="Arial"/>
        <family val="2"/>
      </rPr>
      <t xml:space="preserve"> and</t>
    </r>
    <r>
      <rPr>
        <b/>
        <sz val="10"/>
        <rFont val="Arial"/>
        <family val="2"/>
      </rPr>
      <t xml:space="preserve"> in-kind contributions)</t>
    </r>
    <r>
      <rPr>
        <sz val="10"/>
        <rFont val="Arial"/>
        <family val="2"/>
      </rPr>
      <t xml:space="preserve"> should be</t>
    </r>
    <r>
      <rPr>
        <b/>
        <sz val="10"/>
        <rFont val="Arial"/>
        <family val="2"/>
      </rPr>
      <t xml:space="preserve"> included</t>
    </r>
    <r>
      <rPr>
        <sz val="10"/>
        <rFont val="Arial"/>
        <family val="2"/>
      </rPr>
      <t xml:space="preserve"> in your Application Budget Form.</t>
    </r>
  </si>
  <si>
    <r>
      <t xml:space="preserve">If you are </t>
    </r>
    <r>
      <rPr>
        <u/>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</si>
  <si>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If you are </t>
    </r>
    <r>
      <rPr>
        <u/>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</si>
  <si>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 xml:space="preserve">Round off each amount to the nearest dollar </t>
  </si>
  <si>
    <t>Do not cut and paste data into this document as it alters the formatting and may cause errors</t>
  </si>
  <si>
    <t xml:space="preserve">Each 'Stage' of your project should cover approximately 12 months  </t>
  </si>
  <si>
    <t xml:space="preserve">              1. How to use this Application Budget (this tab)</t>
  </si>
  <si>
    <t xml:space="preserve">              2. Step by Step Guidance</t>
  </si>
  <si>
    <t xml:space="preserve">              3. Examples</t>
  </si>
  <si>
    <t xml:space="preserve">              4. Application Budget Form</t>
  </si>
  <si>
    <r>
      <t>1(e) Transport Costs</t>
    </r>
    <r>
      <rPr>
        <sz val="10"/>
        <rFont val="Arial"/>
        <family val="2"/>
      </rPr>
      <t xml:space="preserve"> (e.g. freight transport; travel expenses)</t>
    </r>
  </si>
  <si>
    <r>
      <t xml:space="preserve">These costs need to be directly related to the </t>
    </r>
    <r>
      <rPr>
        <b/>
        <sz val="10"/>
        <rFont val="Arial"/>
        <family val="2"/>
      </rPr>
      <t>Trust-funded positions</t>
    </r>
    <r>
      <rPr>
        <sz val="10"/>
        <rFont val="Arial"/>
        <family val="2"/>
      </rPr>
      <t xml:space="preserve"> and cannot exceed 26.5% of salaries. You must describe exactly what costs are being covered (e.g. superannuation, workers compensation, payroll tax, leave loading etc) and show the breakdown of how these figures have been calculated.</t>
    </r>
  </si>
  <si>
    <t>… then something is wrong, and you need to correct it</t>
  </si>
  <si>
    <t>ERROR</t>
  </si>
  <si>
    <t>If you see this….</t>
  </si>
  <si>
    <t>….. then you are filling out the form correctly</t>
  </si>
  <si>
    <t>OKAY</t>
  </si>
  <si>
    <t>Fencing</t>
  </si>
  <si>
    <t>Fencing (wildlife friendly) @ $4,500 per km x 3km</t>
  </si>
  <si>
    <t>Signs</t>
  </si>
  <si>
    <t>Signs @ $200 each x 4</t>
  </si>
  <si>
    <t>Plants</t>
  </si>
  <si>
    <t>Plants/tubestock @$2.50 each x 1,600</t>
  </si>
  <si>
    <t>Shovels</t>
  </si>
  <si>
    <t>Shovels @ $50 each x 4</t>
  </si>
  <si>
    <r>
      <t xml:space="preserve">1(d) Materials </t>
    </r>
    <r>
      <rPr>
        <sz val="9"/>
        <rFont val="Arial"/>
        <family val="2"/>
      </rPr>
      <t>(e.g. equipment hire; educational materials)</t>
    </r>
  </si>
  <si>
    <r>
      <t>1(d) Materials</t>
    </r>
    <r>
      <rPr>
        <sz val="9"/>
        <rFont val="Arial"/>
        <family val="2"/>
      </rPr>
      <t xml:space="preserve"> (e.g. equipment hire; educational materials)</t>
    </r>
  </si>
  <si>
    <t>ABC Environmental Consultants</t>
  </si>
  <si>
    <t>ABC Environmental Consultants-project management (see attached breakdown of costings)</t>
  </si>
  <si>
    <t>Or another example</t>
  </si>
  <si>
    <t>XYZ Company - Bushcare contractors</t>
  </si>
  <si>
    <t>XYZ Company-Bushcare contractors @ $35/hr x 7 hrs/week x 80 weeks</t>
  </si>
  <si>
    <r>
      <t xml:space="preserve">1(b) Salary On-Costs </t>
    </r>
    <r>
      <rPr>
        <sz val="9"/>
        <rFont val="Arial"/>
        <family val="2"/>
      </rPr>
      <t>eg Superannuation/Loadings/Workers Comp - can not exceed 26% of salaries</t>
    </r>
  </si>
  <si>
    <t>Project officer</t>
  </si>
  <si>
    <t>Project officer @ $27/hr x 20 hrs/wk x 24 weeks</t>
  </si>
  <si>
    <t>1(a) Salaries</t>
  </si>
  <si>
    <r>
      <t>1(a) Salaries</t>
    </r>
    <r>
      <rPr>
        <sz val="9"/>
        <rFont val="Arial"/>
        <family val="2"/>
      </rPr>
      <t xml:space="preserve"> </t>
    </r>
  </si>
  <si>
    <t>Description/Details                                                                                   (see Guidance tab for more information)</t>
  </si>
  <si>
    <t xml:space="preserve">Example 2 - INCORRECT </t>
  </si>
  <si>
    <t xml:space="preserve">Example 1 - CORRECT </t>
  </si>
  <si>
    <t xml:space="preserve">... and a budget category breakdown that has been filled out incorrectly. </t>
  </si>
  <si>
    <t>The examples below show a correctly completed budget category breakdown…</t>
  </si>
  <si>
    <t xml:space="preserve">Examples </t>
  </si>
  <si>
    <t>Superannuation/leave loading @ 26.5%</t>
  </si>
  <si>
    <t>*NB: Salary on-costs can not exceed 26.5% of salary costs</t>
  </si>
  <si>
    <t>Position:</t>
  </si>
  <si>
    <t>Date:</t>
  </si>
  <si>
    <t>Organisation:</t>
  </si>
  <si>
    <t>Full Name:</t>
  </si>
  <si>
    <t xml:space="preserve">      By submitting this budget report, I, the representative of the Grantee, certify that the information provided is complete and accurate and reflects the income and expenditure at the time of submission.</t>
  </si>
  <si>
    <t>PROGRESS REPORTS</t>
  </si>
  <si>
    <t>FINAL REPORTS</t>
  </si>
  <si>
    <t>Non-Government grantees</t>
  </si>
  <si>
    <t>All grantees</t>
  </si>
  <si>
    <r>
      <t xml:space="preserve">     </t>
    </r>
    <r>
      <rPr>
        <sz val="10"/>
        <rFont val="Arial"/>
        <family val="2"/>
      </rPr>
      <t>Independent certifiers report attached (see grant agreement for further information regarding this requirement.)</t>
    </r>
  </si>
  <si>
    <t xml:space="preserve">      I certify that the above budget report and transaction listings provided in the relevant tab of this worksheet provide a complete and accurate representation of the total income and expenditure for this grant.</t>
  </si>
  <si>
    <r>
      <t xml:space="preserve">     </t>
    </r>
    <r>
      <rPr>
        <i/>
        <sz val="10"/>
        <rFont val="Arial"/>
        <family val="2"/>
      </rPr>
      <t xml:space="preserve">By submitting this budget report, I, the representative of the Grantee, certify that the information provided is complete and accurate and reflects the total income and expenditure for this grant. </t>
    </r>
  </si>
  <si>
    <t>AUTHORISATION</t>
  </si>
  <si>
    <t>Government grantees</t>
  </si>
  <si>
    <t>(Chief Financial Officer or equivalent)</t>
  </si>
  <si>
    <t>All in-kind contributions are to be included in your budget.</t>
  </si>
  <si>
    <t>https://www.procurepoint.nsw.gov.au/policies/nsw-government-procurement-information</t>
  </si>
  <si>
    <t>All contractors (including consultants) should be chosen on their merits and ability to effectively deliver the work. It is expected that you will select contractors or consultants using a competitive process.</t>
  </si>
  <si>
    <r>
      <t>To conform to relevant governance and probity standards,</t>
    </r>
    <r>
      <rPr>
        <b/>
        <sz val="10"/>
        <rFont val="Arial"/>
        <family val="2"/>
      </rPr>
      <t xml:space="preserve"> the Trust requires all grantees to follow NSW Government procurement procedures</t>
    </r>
    <r>
      <rPr>
        <sz val="10"/>
        <rFont val="Arial"/>
        <family val="2"/>
      </rPr>
      <t xml:space="preserve">. This relates to all major budget items, such as the purchase of materials, or the engagement of contractors or consultants. The Trust will instigate random audits of grantees to ensure compliance. </t>
    </r>
  </si>
  <si>
    <t xml:space="preserve">The conditions of tendering shall be the same for each tenderer on any particular tender process and all tenders must comply with the NSW Government Code of Practice for Procurement (2005): </t>
  </si>
  <si>
    <t>This is the place to outline all the costs associated with the materials required for the successful delivery of your project. This may include materials such as plants, mulch, fencing materials, educational materials, herbicide, etc. Where the cost of materials exceeds $30,000, three written quotes must be sought.</t>
  </si>
  <si>
    <t xml:space="preserve">    * Three written quotes for all budget items above $30,000 </t>
  </si>
  <si>
    <t xml:space="preserve">    * One written quote for all budget items between $3,000 and $30,000</t>
  </si>
  <si>
    <t xml:space="preserve">You must tender for work in excess of $30,000 with a minimum of three (3) written tenders/quotations being obtained. The value of work to a single contractor/consultant/individual or company must not exceed $30,000 in total during the project duration set out in the grant agreement unless this work has been tendered for. The conditions of tendering shall be the same for each tenderer on any particular tender process and all tenders must comply with the NSW Government Code of Practice for Procurement (2005): </t>
  </si>
  <si>
    <r>
      <t xml:space="preserve">Approved Budget 
</t>
    </r>
    <r>
      <rPr>
        <sz val="18"/>
        <rFont val="Arial"/>
        <family val="2"/>
      </rPr>
      <t xml:space="preserve"> </t>
    </r>
    <r>
      <rPr>
        <b/>
        <sz val="18"/>
        <rFont val="Arial"/>
        <family val="2"/>
      </rPr>
      <t xml:space="preserve">        </t>
    </r>
  </si>
  <si>
    <t>Actual Expenditure to Date</t>
  </si>
  <si>
    <r>
      <t xml:space="preserve">In section Part 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salaries, materials, project publicity costs, etc). Each </t>
    </r>
    <r>
      <rPr>
        <i/>
        <sz val="10"/>
        <rFont val="Arial"/>
        <family val="2"/>
      </rPr>
      <t>budget item</t>
    </r>
    <r>
      <rPr>
        <sz val="10"/>
        <rFont val="Arial"/>
        <family val="2"/>
      </rPr>
      <t xml:space="preserve"> should then broken down by Stage (each stage of your project should represent approximately 12 months) .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ensures that your budget is well planned and is linked to the objectives, outcomes and outputs of your project. </t>
    </r>
  </si>
  <si>
    <r>
      <t xml:space="preserve">It is also expected that staff employed on your project will be selected on merit. If you are recruiting new staff a full position description must be included with your application. If you already have a particular person in mind for the position </t>
    </r>
    <r>
      <rPr>
        <b/>
        <sz val="10"/>
        <rFont val="Arial"/>
        <family val="2"/>
      </rPr>
      <t>being funded by the Trust</t>
    </r>
    <r>
      <rPr>
        <sz val="10"/>
        <rFont val="Arial"/>
        <family val="2"/>
      </rPr>
      <t xml:space="preserve"> you must include their CV (maximum two page summary) to allow Technical Review Committee members to determine if they have the correct skills and experience for the job. You do not need to include CVs for local/state government employees who are working on the project as part of their usual duties.</t>
    </r>
  </si>
  <si>
    <t>Note: Use of bush regeneration contractors – the Trust does not cap the hourly rate, however, there is an expectation that any costs claimed for this budget item must be in line with current industry standards.</t>
  </si>
  <si>
    <t xml:space="preserve">The Trust recognises that there is a cost to grantee organisations for managing and administering grant projects. In most cases grant recipients absorb these costs as an in kind contribution to the project; however, the Trust is able to pay these costs when detailed and justified.  </t>
  </si>
  <si>
    <t xml:space="preserve">Any administration costs paid using Trust funds need to be directly related to the funded project and must not include any ongoing or regular administration costs of your organisation. These costs cannot exceed 10% of the amount you are requesting from the Trust for your Direct Project Costs, excluding salary on-costs, and in most cases would be significantly less. Your Administration % is calculated and displayed to give you an indication if you are exceeding the 10% threshold. Note: The Trust may approve grants while conditioning or amending Administration costs. </t>
  </si>
  <si>
    <r>
      <t xml:space="preserve">Your administration costs </t>
    </r>
    <r>
      <rPr>
        <u/>
        <sz val="10"/>
        <rFont val="Arial"/>
        <family val="2"/>
      </rPr>
      <t>must not</t>
    </r>
    <r>
      <rPr>
        <sz val="10"/>
        <rFont val="Arial"/>
        <family val="2"/>
      </rPr>
      <t xml:space="preserve"> include the cost of compiling Trust reports or conducting Monitoring and Evaluation activities.</t>
    </r>
  </si>
  <si>
    <t>Project Number :</t>
  </si>
  <si>
    <t xml:space="preserve">Total ETF Variation ($)  </t>
  </si>
  <si>
    <r>
      <t xml:space="preserve">Variance </t>
    </r>
    <r>
      <rPr>
        <b/>
        <sz val="12"/>
        <rFont val="Arial"/>
        <family val="2"/>
      </rPr>
      <t>(between Approved ET Budget and Actual Expenditure to Date)</t>
    </r>
  </si>
  <si>
    <t>Actual Cash</t>
  </si>
  <si>
    <t>Budgeted Cash</t>
  </si>
  <si>
    <t>Budgeted In-kind</t>
  </si>
  <si>
    <t>Cash Variance %</t>
  </si>
  <si>
    <t>In-kind Variance %</t>
  </si>
  <si>
    <t>Actual     In-kind</t>
  </si>
  <si>
    <t>SUMMARY TABLE</t>
  </si>
  <si>
    <r>
      <t xml:space="preserve">Variance       </t>
    </r>
    <r>
      <rPr>
        <b/>
        <sz val="10"/>
        <rFont val="Arial"/>
        <family val="2"/>
      </rPr>
      <t>(between proposed co-contributions and actual co-contributions)</t>
    </r>
  </si>
  <si>
    <t>&lt;&gt;</t>
  </si>
  <si>
    <t>(SPENT)</t>
  </si>
  <si>
    <t>(APPROVED)</t>
  </si>
  <si>
    <r>
      <t xml:space="preserve">2(a) Subtotal       </t>
    </r>
    <r>
      <rPr>
        <sz val="9"/>
        <rFont val="Arial"/>
        <family val="2"/>
      </rPr>
      <t>(Must equal F99)</t>
    </r>
  </si>
  <si>
    <r>
      <t xml:space="preserve">2(b) Subtotal        </t>
    </r>
    <r>
      <rPr>
        <sz val="9"/>
        <rFont val="Arial"/>
        <family val="2"/>
      </rPr>
      <t xml:space="preserve"> (Must equal G99)</t>
    </r>
  </si>
  <si>
    <t>CUMULATIVE EACH YEAR</t>
  </si>
  <si>
    <t>Total Approved</t>
  </si>
  <si>
    <t>Total Actual</t>
  </si>
  <si>
    <t>Project Number:</t>
  </si>
  <si>
    <t xml:space="preserve">Variation Request </t>
  </si>
  <si>
    <t>Organisation Name:</t>
  </si>
  <si>
    <t>TOTAL ADMINISTRATION COSTS</t>
  </si>
  <si>
    <t>ORIGINAL</t>
  </si>
  <si>
    <t>VARIATION</t>
  </si>
  <si>
    <t>Variation Assessment</t>
  </si>
  <si>
    <r>
      <rPr>
        <b/>
        <sz val="10"/>
        <color indexed="10"/>
        <rFont val="Arial"/>
        <family val="2"/>
      </rPr>
      <t>Variation</t>
    </r>
    <r>
      <rPr>
        <b/>
        <sz val="10"/>
        <rFont val="Arial"/>
        <family val="2"/>
      </rPr>
      <t xml:space="preserve"> to Budgeted Expenditure of Environmental Trust Funds</t>
    </r>
  </si>
  <si>
    <r>
      <rPr>
        <b/>
        <sz val="10"/>
        <color indexed="10"/>
        <rFont val="Arial"/>
        <family val="2"/>
      </rPr>
      <t>Variation</t>
    </r>
    <r>
      <rPr>
        <b/>
        <sz val="10"/>
        <rFont val="Arial"/>
        <family val="2"/>
      </rPr>
      <t xml:space="preserve"> to Other Funding Sources</t>
    </r>
  </si>
  <si>
    <r>
      <t xml:space="preserve">Trust administration will use the </t>
    </r>
    <r>
      <rPr>
        <i/>
        <sz val="10"/>
        <rFont val="Arial"/>
        <family val="2"/>
      </rPr>
      <t>Variation Assessment</t>
    </r>
    <r>
      <rPr>
        <sz val="10"/>
        <rFont val="Arial"/>
        <family val="2"/>
      </rPr>
      <t xml:space="preserve"> sheet to review the movement of funds between line items. You may also view this form to assist with budget tracking when applying for a variation.</t>
    </r>
  </si>
  <si>
    <t>Sheet 2 - Variation Assessment</t>
  </si>
  <si>
    <r>
      <t xml:space="preserve">1. Enter the proposed variation to your Approved Budget in the </t>
    </r>
    <r>
      <rPr>
        <i/>
        <sz val="10"/>
        <rFont val="Arial"/>
        <family val="2"/>
      </rPr>
      <t>Variation Request</t>
    </r>
    <r>
      <rPr>
        <sz val="10"/>
        <rFont val="Arial"/>
        <family val="2"/>
      </rPr>
      <t xml:space="preserve"> sheet. A full budget needs to be provided. Using the copy/paste function to transfer information from the </t>
    </r>
    <r>
      <rPr>
        <i/>
        <sz val="10"/>
        <rFont val="Arial"/>
        <family val="2"/>
      </rPr>
      <t>Approved Budget</t>
    </r>
    <r>
      <rPr>
        <sz val="10"/>
        <rFont val="Arial"/>
        <family val="2"/>
      </rPr>
      <t xml:space="preserve"> sheet will make the process faster. You may also wish to enter additonal line items - please notify your Grants Administrator if there isn't sufficient space to do this. 
2. Email the budget reporting template to your Grants Administrator, along with an explanation of why the variation is being sought and any implications this will have on your project's outcomes. The </t>
    </r>
    <r>
      <rPr>
        <i/>
        <sz val="10"/>
        <rFont val="Arial"/>
        <family val="2"/>
      </rPr>
      <t>Variation Request</t>
    </r>
    <r>
      <rPr>
        <sz val="10"/>
        <rFont val="Arial"/>
        <family val="2"/>
      </rPr>
      <t xml:space="preserve"> sheet includes space for comments which should be used to provide clear explanations for each of the changes.
3. The Grants Administrator will either approve your variation, seek further clarification, or decline with reasons. When your budget variation has been approved, your Grants Administrator will update your Current Approved Budget to reflect the variation and email it back to you. </t>
    </r>
  </si>
  <si>
    <t>Sheet 1 - Variation Request</t>
  </si>
  <si>
    <r>
      <rPr>
        <b/>
        <sz val="10"/>
        <rFont val="Wingdings"/>
        <charset val="2"/>
      </rPr>
      <t></t>
    </r>
    <r>
      <rPr>
        <b/>
        <sz val="10"/>
        <rFont val="Arial"/>
        <family val="2"/>
      </rPr>
      <t xml:space="preserve"> Sheet 2 - Variation Assessment (for Trust review)</t>
    </r>
  </si>
  <si>
    <r>
      <rPr>
        <b/>
        <sz val="10"/>
        <rFont val="Wingdings"/>
        <charset val="2"/>
      </rPr>
      <t></t>
    </r>
    <r>
      <rPr>
        <b/>
        <sz val="10"/>
        <rFont val="Arial"/>
        <family val="2"/>
      </rPr>
      <t xml:space="preserve"> Sheet 1 - Variation Request</t>
    </r>
  </si>
  <si>
    <t xml:space="preserve">The Variation Request template consists of the following sections: </t>
  </si>
  <si>
    <t>The Variation Request spreadsheet allows you to enter proposed variations to the existing approved budget. Increases to the total grant value are not permitted. Variations between line items and/or reductions to the total budget may be considered.</t>
  </si>
  <si>
    <t>How to use the Variation Request template</t>
  </si>
  <si>
    <r>
      <rPr>
        <b/>
        <sz val="10"/>
        <rFont val="Wingdings"/>
        <charset val="2"/>
      </rPr>
      <t></t>
    </r>
    <r>
      <rPr>
        <b/>
        <sz val="10"/>
        <rFont val="Arial"/>
        <family val="2"/>
      </rPr>
      <t xml:space="preserve"> Sheet 1 - Approved Budget </t>
    </r>
  </si>
  <si>
    <t xml:space="preserve">The Budget Reporting template is a standardised form that tracks your project expenditure against your approved project budget. It allows both yourself and the Environmental Trust to measure how your project is performing financially. </t>
  </si>
  <si>
    <r>
      <rPr>
        <b/>
        <sz val="10"/>
        <rFont val="Wingdings"/>
        <charset val="2"/>
      </rPr>
      <t></t>
    </r>
    <r>
      <rPr>
        <b/>
        <sz val="10"/>
        <rFont val="Arial"/>
        <family val="2"/>
      </rPr>
      <t xml:space="preserve"> Sheet 2 - Actual (Expenditure)</t>
    </r>
  </si>
  <si>
    <r>
      <rPr>
        <b/>
        <sz val="10"/>
        <rFont val="Wingdings"/>
        <charset val="2"/>
      </rPr>
      <t></t>
    </r>
    <r>
      <rPr>
        <b/>
        <sz val="10"/>
        <rFont val="Arial"/>
        <family val="2"/>
      </rPr>
      <t xml:space="preserve"> Sheet 3 - Transaction listings</t>
    </r>
  </si>
  <si>
    <r>
      <t xml:space="preserve">The </t>
    </r>
    <r>
      <rPr>
        <i/>
        <sz val="10"/>
        <rFont val="Arial"/>
        <family val="2"/>
      </rPr>
      <t>Approved Budget</t>
    </r>
    <r>
      <rPr>
        <sz val="10"/>
        <rFont val="Arial"/>
        <family val="2"/>
      </rPr>
      <t xml:space="preserve"> shows exactly how you plan to spend your project funds. No data entry is possible on this sheet. 
</t>
    </r>
  </si>
  <si>
    <r>
      <t xml:space="preserve">At the beginning of your project, the </t>
    </r>
    <r>
      <rPr>
        <i/>
        <sz val="10"/>
        <rFont val="Arial"/>
        <family val="2"/>
      </rPr>
      <t>Approved Budget</t>
    </r>
    <r>
      <rPr>
        <sz val="10"/>
        <rFont val="Arial"/>
        <family val="2"/>
      </rPr>
      <t xml:space="preserve"> will be the same as the proposed expenditure outlined in your original </t>
    </r>
    <r>
      <rPr>
        <i/>
        <sz val="10"/>
        <rFont val="Arial"/>
        <family val="2"/>
      </rPr>
      <t>Application Budget</t>
    </r>
    <r>
      <rPr>
        <sz val="10"/>
        <rFont val="Arial"/>
        <family val="2"/>
      </rPr>
      <t xml:space="preserve">, taking into account any changes resulting from the Technical Review recommendations. </t>
    </r>
  </si>
  <si>
    <r>
      <t xml:space="preserve">As your project progresses, you may need to vary your project budget in consultation with the Trust (see 'How to apply for a variation' sheet for guidance on seeking a budget variation). Your </t>
    </r>
    <r>
      <rPr>
        <i/>
        <sz val="10"/>
        <rFont val="Arial"/>
        <family val="2"/>
      </rPr>
      <t xml:space="preserve">Approved Budget </t>
    </r>
    <r>
      <rPr>
        <sz val="10"/>
        <rFont val="Arial"/>
        <family val="2"/>
      </rPr>
      <t xml:space="preserve">will be updated by your Grants Administrator if and when budget variations are approved.  </t>
    </r>
  </si>
  <si>
    <r>
      <rPr>
        <b/>
        <sz val="10"/>
        <rFont val="Arial"/>
        <family val="2"/>
      </rPr>
      <t xml:space="preserve">Progress and Final Report Budget Updates </t>
    </r>
    <r>
      <rPr>
        <sz val="10"/>
        <rFont val="Arial"/>
        <family val="2"/>
      </rPr>
      <t xml:space="preserve">
The </t>
    </r>
    <r>
      <rPr>
        <i/>
        <sz val="10"/>
        <rFont val="Arial"/>
        <family val="2"/>
      </rPr>
      <t xml:space="preserve">Actual </t>
    </r>
    <r>
      <rPr>
        <sz val="10"/>
        <rFont val="Arial"/>
        <family val="2"/>
      </rPr>
      <t xml:space="preserve">sheet records your project expenditure from the start of the project up to the end of the current reporting period (I.e. upon completion of a 'stage' of your project).  </t>
    </r>
    <r>
      <rPr>
        <b/>
        <sz val="10"/>
        <rFont val="Arial"/>
        <family val="2"/>
      </rPr>
      <t xml:space="preserve">The </t>
    </r>
    <r>
      <rPr>
        <b/>
        <i/>
        <sz val="10"/>
        <rFont val="Arial"/>
        <family val="2"/>
      </rPr>
      <t>Actual</t>
    </r>
    <r>
      <rPr>
        <b/>
        <sz val="10"/>
        <rFont val="Arial"/>
        <family val="2"/>
      </rPr>
      <t xml:space="preserve"> sheet will need to be completed and submitted with all progress reports and with the final report. The appropriate authorisation needs to be completed prior to submitting any report.</t>
    </r>
  </si>
  <si>
    <r>
      <t xml:space="preserve">Where possible, please  provide a transaction listing of all project expenditure. Nearly all accounting packages allow the user to export or copy transactions into Exel. All project expenditure should be placed in this sheet. The Transaction listing should reconcile (or be able to be reconciled) with the total in </t>
    </r>
    <r>
      <rPr>
        <i/>
        <sz val="10"/>
        <rFont val="Arial"/>
        <family val="2"/>
      </rPr>
      <t>Actual</t>
    </r>
    <r>
      <rPr>
        <sz val="10"/>
        <rFont val="Arial"/>
        <family val="2"/>
      </rPr>
      <t xml:space="preserve"> sheet. </t>
    </r>
  </si>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</sst>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
    <numFmt numFmtId="166" formatCode="0.0%"/>
  </numFmts>
  <fonts count="57">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10"/>
      <name val="Arial"/>
      <family val="2"/>
    </font>
    <font>
      <sz val="7"/>
      <color indexed="10"/>
      <name val="Arial"/>
      <family val="2"/>
    </font>
    <font>
      <b/>
      <sz val="10"/>
      <color indexed="10"/>
      <name val="Arial"/>
      <family val="2"/>
    </font>
    <font>
      <sz val="9"/>
      <name val="Arial"/>
      <family val="2"/>
    </font>
    <font>
      <b/>
      <sz val="9"/>
      <name val="Arial"/>
      <family val="2"/>
    </font>
    <font>
      <b/>
      <sz val="12"/>
      <name val="Arial"/>
      <family val="2"/>
    </font>
    <font>
      <i/>
      <sz val="10"/>
      <name val="Arial"/>
      <family val="2"/>
    </font>
    <font>
      <b/>
      <sz val="18"/>
      <name val="Arial"/>
      <family val="2"/>
    </font>
    <font>
      <b/>
      <sz val="9"/>
      <color indexed="10"/>
      <name val="Arial"/>
      <family val="2"/>
    </font>
    <font>
      <b/>
      <sz val="10"/>
      <name val="Wingdings"/>
      <charset val="2"/>
    </font>
    <font>
      <b/>
      <i/>
      <sz val="10"/>
      <name val="Arial"/>
      <family val="2"/>
    </font>
    <font>
      <sz val="18"/>
      <name val="Arial"/>
      <family val="2"/>
    </font>
    <font>
      <u/>
      <sz val="10"/>
      <name val="Arial"/>
      <family val="2"/>
    </font>
    <font>
      <sz val="10"/>
      <color indexed="10"/>
      <name val="Arial"/>
      <family val="2"/>
    </font>
    <font>
      <b/>
      <sz val="11"/>
      <name val="Arial"/>
      <family val="2"/>
    </font>
    <font>
      <b/>
      <sz val="14"/>
      <name val="Arial"/>
      <family val="2"/>
    </font>
    <font>
      <b/>
      <u/>
      <sz val="10"/>
      <name val="Arial"/>
      <family val="2"/>
    </font>
    <font>
      <u/>
      <sz val="10"/>
      <color indexed="12"/>
      <name val="Arial"/>
      <family val="2"/>
    </font>
    <font>
      <sz val="9"/>
      <color indexed="81"/>
      <name val="Tahoma"/>
      <family val="2"/>
    </font>
    <font>
      <b/>
      <sz val="9"/>
      <color indexed="81"/>
      <name val="Tahoma"/>
      <family val="2"/>
    </font>
    <font>
      <b/>
      <sz val="10"/>
      <name val="Arial"/>
      <family val="2"/>
      <charset val="2"/>
    </font>
    <font>
      <b/>
      <sz val="10"/>
      <color theme="1"/>
      <name val="Arial"/>
      <family val="2"/>
    </font>
    <font>
      <sz val="9"/>
      <color theme="1"/>
      <name val="Arial"/>
      <family val="2"/>
    </font>
    <font>
      <b/>
      <sz val="9"/>
      <color rgb="FFFF0000"/>
      <name val="Arial"/>
      <family val="2"/>
    </font>
    <font>
      <b/>
      <sz val="12"/>
      <color theme="0"/>
      <name val="Arial"/>
      <family val="2"/>
    </font>
    <font>
      <sz val="10"/>
      <color rgb="FFFF0000"/>
      <name val="Arial"/>
      <family val="2"/>
    </font>
    <font>
      <b/>
      <sz val="10"/>
      <color theme="0"/>
      <name val="Arial"/>
      <family val="2"/>
    </font>
    <font>
      <b/>
      <sz val="9"/>
      <color theme="0"/>
      <name val="Arial"/>
      <family val="2"/>
    </font>
    <font>
      <b/>
      <sz val="10"/>
      <color theme="1" tint="4.9989318521683403E-2"/>
      <name val="Arial"/>
      <family val="2"/>
    </font>
    <font>
      <b/>
      <sz val="10"/>
      <color rgb="FFFF0000"/>
      <name val="Arial"/>
      <family val="2"/>
    </font>
    <font>
      <b/>
      <sz val="10"/>
      <color rgb="FF000000"/>
      <name val="Arial"/>
      <family val="2"/>
    </font>
    <font>
      <sz val="9"/>
      <color rgb="FF000000"/>
      <name val="Arial"/>
      <family val="2"/>
    </font>
    <font>
      <b/>
      <sz val="9"/>
      <color rgb="FF000000"/>
      <name val="Arial"/>
      <family val="2"/>
    </font>
    <font>
      <sz val="9"/>
      <color rgb="FFFF0000"/>
      <name val="Arial"/>
      <family val="2"/>
    </font>
    <font>
      <sz val="10"/>
      <color theme="1"/>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gradientFill degree="270">
        <stop position="0">
          <color theme="0"/>
        </stop>
        <stop position="1">
          <color theme="6" tint="0.59999389629810485"/>
        </stop>
      </gradientFill>
    </fill>
    <fill>
      <gradientFill degree="90">
        <stop position="0">
          <color theme="0"/>
        </stop>
        <stop position="1">
          <color theme="8" tint="0.59999389629810485"/>
        </stop>
      </gradientFill>
    </fill>
    <fill>
      <gradientFill degree="270">
        <stop position="0">
          <color theme="0"/>
        </stop>
        <stop position="1">
          <color theme="9" tint="0.59999389629810485"/>
        </stop>
      </gradientFill>
    </fill>
    <fill>
      <gradientFill degree="270">
        <stop position="0">
          <color theme="0"/>
        </stop>
        <stop position="1">
          <color theme="8" tint="0.59999389629810485"/>
        </stop>
      </gradientFill>
    </fill>
    <fill>
      <patternFill patternType="solid">
        <fgColor theme="0" tint="-0.249977111117893"/>
        <bgColor indexed="64"/>
      </patternFill>
    </fill>
    <fill>
      <patternFill patternType="solid">
        <fgColor theme="6" tint="0.39994506668294322"/>
        <bgColor indexed="65"/>
      </patternFill>
    </fill>
    <fill>
      <gradientFill type="path" left="0.5" right="0.5" top="0.5" bottom="0.5">
        <stop position="0">
          <color theme="0"/>
        </stop>
        <stop position="1">
          <color theme="7" tint="0.40000610370189521"/>
        </stop>
      </gradientFill>
    </fill>
    <fill>
      <gradientFill type="path" left="0.5" right="0.5" top="0.5" bottom="0.5">
        <stop position="0">
          <color theme="0"/>
        </stop>
        <stop position="1">
          <color theme="8" tint="0.59999389629810485"/>
        </stop>
      </gradientFill>
    </fill>
    <fill>
      <gradientFill type="path" left="0.5" right="0.5" top="0.5" bottom="0.5">
        <stop position="0">
          <color theme="0"/>
        </stop>
        <stop position="1">
          <color theme="6" tint="0.59999389629810485"/>
        </stop>
      </gradientFill>
    </fill>
    <fill>
      <gradientFill type="path" left="0.5" right="0.5" top="0.5" bottom="0.5">
        <stop position="0">
          <color theme="0"/>
        </stop>
        <stop position="1">
          <color theme="9" tint="0.59999389629810485"/>
        </stop>
      </gradientFill>
    </fill>
    <fill>
      <patternFill patternType="solid">
        <fgColor theme="5"/>
        <bgColor indexed="64"/>
      </patternFill>
    </fill>
    <fill>
      <gradientFill type="path" left="0.5" right="0.5" top="0.5" bottom="0.5">
        <stop position="0">
          <color theme="0"/>
        </stop>
        <stop position="1">
          <color theme="2" tint="-0.25098422193060094"/>
        </stop>
      </gradientFill>
    </fill>
    <fill>
      <gradientFill degree="270">
        <stop position="0">
          <color theme="0"/>
        </stop>
        <stop position="1">
          <color theme="2" tint="-0.25098422193060094"/>
        </stop>
      </gradientFill>
    </fill>
    <fill>
      <patternFill patternType="solid">
        <fgColor theme="2" tint="-9.9948118533890809E-2"/>
        <bgColor indexed="65"/>
      </patternFill>
    </fill>
    <fill>
      <gradientFill degree="270">
        <stop position="0">
          <color theme="0"/>
        </stop>
        <stop position="1">
          <color theme="7" tint="0.40000610370189521"/>
        </stop>
      </gradientFill>
    </fill>
    <fill>
      <patternFill patternType="solid">
        <fgColor theme="0"/>
        <bgColor indexed="64"/>
      </patternFill>
    </fill>
    <fill>
      <gradientFill type="path" left="0.5" right="0.5" top="0.5" bottom="0.5">
        <stop position="0">
          <color theme="0"/>
        </stop>
        <stop position="1">
          <color rgb="FFFFFF99"/>
        </stop>
      </gradientFill>
    </fill>
    <fill>
      <patternFill patternType="solid">
        <fgColor theme="7" tint="-0.24994659260841701"/>
        <bgColor indexed="64"/>
      </patternFill>
    </fill>
    <fill>
      <patternFill patternType="solid">
        <fgColor theme="6" tint="-0.249977111117893"/>
        <bgColor indexed="64"/>
      </patternFill>
    </fill>
    <fill>
      <patternFill patternType="solid">
        <fgColor theme="8" tint="-0.24994659260841701"/>
        <bgColor indexed="64"/>
      </patternFill>
    </fill>
    <fill>
      <gradientFill degree="270">
        <stop position="0">
          <color theme="0"/>
        </stop>
        <stop position="1">
          <color theme="5" tint="0.59999389629810485"/>
        </stop>
      </gradientFill>
    </fill>
    <fill>
      <gradientFill degree="90">
        <stop position="0">
          <color theme="0"/>
        </stop>
        <stop position="1">
          <color theme="9" tint="0.59999389629810485"/>
        </stop>
      </gradientFill>
    </fill>
    <fill>
      <gradientFill degree="45">
        <stop position="0">
          <color theme="0"/>
        </stop>
        <stop position="0.5">
          <color theme="9" tint="0.59999389629810485"/>
        </stop>
        <stop position="1">
          <color theme="0"/>
        </stop>
      </gradientFill>
    </fill>
    <fill>
      <patternFill patternType="solid">
        <fgColor rgb="FFFF0000"/>
        <bgColor indexed="64"/>
      </patternFill>
    </fill>
    <fill>
      <patternFill patternType="solid">
        <fgColor rgb="FF92D050"/>
        <bgColor indexed="64"/>
      </patternFill>
    </fill>
    <fill>
      <patternFill patternType="solid">
        <fgColor theme="2"/>
        <bgColor indexed="64"/>
      </patternFill>
    </fill>
    <fill>
      <patternFill patternType="solid">
        <fgColor theme="6" tint="-0.24994659260841701"/>
        <bgColor indexed="64"/>
      </patternFill>
    </fill>
    <fill>
      <gradientFill degree="270">
        <stop position="0">
          <color theme="0"/>
        </stop>
        <stop position="1">
          <color rgb="FFFFFF99"/>
        </stop>
      </gradientFill>
    </fill>
    <fill>
      <gradientFill type="path" left="0.5" right="0.5" top="0.5" bottom="0.5">
        <stop position="0">
          <color theme="0"/>
        </stop>
        <stop position="1">
          <color theme="6" tint="0.40000610370189521"/>
        </stop>
      </gradientFill>
    </fill>
    <fill>
      <patternFill patternType="solid">
        <fgColor theme="6" tint="0.79998168889431442"/>
        <bgColor indexed="64"/>
      </patternFill>
    </fill>
    <fill>
      <patternFill patternType="solid">
        <fgColor rgb="FFE6E6E6"/>
        <bgColor indexed="64"/>
      </patternFill>
    </fill>
    <fill>
      <patternFill patternType="solid">
        <fgColor theme="5" tint="0.79998168889431442"/>
        <bgColor indexed="65"/>
      </patternFill>
    </fill>
    <fill>
      <gradientFill degree="45">
        <stop position="0">
          <color theme="0"/>
        </stop>
        <stop position="0.5">
          <color theme="8" tint="0.59999389629810485"/>
        </stop>
        <stop position="1">
          <color theme="0"/>
        </stop>
      </gradientFill>
    </fill>
    <fill>
      <gradientFill degree="270">
        <stop position="0">
          <color theme="0"/>
        </stop>
        <stop position="1">
          <color theme="4" tint="0.80001220740379042"/>
        </stop>
      </gradientFill>
    </fill>
    <fill>
      <patternFill patternType="solid">
        <fgColor theme="5" tint="0.79998168889431442"/>
        <bgColor indexed="64"/>
      </patternFill>
    </fill>
    <fill>
      <patternFill patternType="solid">
        <fgColor theme="9" tint="0.79998168889431442"/>
        <bgColor indexed="64"/>
      </patternFill>
    </fill>
    <fill>
      <gradientFill degree="90">
        <stop position="0">
          <color theme="0"/>
        </stop>
        <stop position="1">
          <color theme="6" tint="0.59999389629810485"/>
        </stop>
      </gradient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thin">
        <color indexed="64"/>
      </right>
      <top/>
      <bottom style="thin">
        <color indexed="64"/>
      </bottom>
      <diagonal/>
    </border>
    <border>
      <left style="thin">
        <color indexed="64"/>
      </left>
      <right/>
      <top style="double">
        <color indexed="64"/>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2" fillId="0" borderId="0"/>
    <xf numFmtId="0" fontId="2"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74">
    <xf numFmtId="0" fontId="0" fillId="0" borderId="0" xfId="0"/>
    <xf numFmtId="0" fontId="0" fillId="0" borderId="0" xfId="0" applyProtection="1"/>
    <xf numFmtId="3" fontId="22" fillId="0" borderId="10" xfId="0" applyNumberFormat="1" applyFont="1" applyFill="1" applyBorder="1" applyAlignment="1" applyProtection="1">
      <alignment horizontal="center" vertical="center" wrapText="1"/>
    </xf>
    <xf numFmtId="165" fontId="20" fillId="0" borderId="11" xfId="0" applyNumberFormat="1" applyFont="1" applyFill="1" applyBorder="1" applyAlignment="1" applyProtection="1">
      <alignment horizontal="left" vertical="center" wrapText="1"/>
    </xf>
    <xf numFmtId="3" fontId="20" fillId="0" borderId="12" xfId="0" applyNumberFormat="1" applyFont="1" applyFill="1" applyBorder="1" applyAlignment="1" applyProtection="1">
      <alignment horizontal="center" vertical="center" wrapText="1"/>
    </xf>
    <xf numFmtId="0" fontId="22" fillId="0" borderId="13"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0" fillId="0" borderId="0" xfId="0" applyAlignment="1" applyProtection="1">
      <alignment vertical="center"/>
    </xf>
    <xf numFmtId="3" fontId="20" fillId="25" borderId="14" xfId="0" applyNumberFormat="1" applyFont="1" applyFill="1" applyBorder="1" applyAlignment="1" applyProtection="1">
      <alignment horizontal="center" vertical="center" wrapText="1"/>
    </xf>
    <xf numFmtId="0" fontId="22" fillId="0" borderId="15" xfId="0" applyFont="1" applyBorder="1" applyAlignment="1">
      <alignment horizontal="justify" vertical="center" wrapText="1"/>
    </xf>
    <xf numFmtId="0" fontId="22" fillId="0" borderId="16" xfId="0" applyFont="1" applyBorder="1" applyAlignment="1">
      <alignment horizontal="justify" vertical="center" wrapText="1"/>
    </xf>
    <xf numFmtId="4" fontId="20" fillId="26" borderId="12" xfId="0" applyNumberFormat="1" applyFont="1" applyFill="1" applyBorder="1" applyAlignment="1" applyProtection="1">
      <alignment horizontal="center" vertical="center" wrapText="1"/>
    </xf>
    <xf numFmtId="0" fontId="20" fillId="25" borderId="17" xfId="0" applyFont="1" applyFill="1" applyBorder="1" applyAlignment="1" applyProtection="1">
      <alignment horizontal="center" vertical="center" wrapText="1"/>
    </xf>
    <xf numFmtId="3" fontId="25" fillId="27" borderId="17" xfId="0" applyNumberFormat="1" applyFont="1" applyFill="1" applyBorder="1" applyAlignment="1" applyProtection="1">
      <alignment horizontal="center" vertical="center" wrapText="1"/>
    </xf>
    <xf numFmtId="0" fontId="20" fillId="28" borderId="12" xfId="0" applyFont="1" applyFill="1" applyBorder="1" applyAlignment="1" applyProtection="1">
      <alignment horizontal="center" vertical="center" wrapText="1"/>
    </xf>
    <xf numFmtId="0" fontId="20" fillId="25" borderId="18" xfId="0" applyFont="1" applyFill="1" applyBorder="1" applyAlignment="1" applyProtection="1">
      <alignment horizontal="center" vertical="center" wrapText="1"/>
    </xf>
    <xf numFmtId="0" fontId="20" fillId="0" borderId="12" xfId="0" applyFont="1" applyFill="1" applyBorder="1" applyAlignment="1" applyProtection="1">
      <alignment horizontal="left" vertical="center" wrapText="1"/>
    </xf>
    <xf numFmtId="3" fontId="20" fillId="0" borderId="17" xfId="0" applyNumberFormat="1" applyFont="1" applyFill="1" applyBorder="1" applyAlignment="1" applyProtection="1">
      <alignment horizontal="center" vertical="center" wrapText="1"/>
    </xf>
    <xf numFmtId="0" fontId="22" fillId="0" borderId="17" xfId="0" applyFont="1" applyBorder="1" applyAlignment="1">
      <alignment horizontal="justify" vertical="center" wrapText="1"/>
    </xf>
    <xf numFmtId="0" fontId="22" fillId="0" borderId="0" xfId="0" applyFont="1" applyProtection="1"/>
    <xf numFmtId="0" fontId="0" fillId="0" borderId="0" xfId="0" applyBorder="1" applyProtection="1"/>
    <xf numFmtId="0" fontId="20" fillId="29" borderId="19" xfId="0" applyFont="1" applyFill="1" applyBorder="1" applyAlignment="1" applyProtection="1">
      <alignment horizontal="center" vertical="center" wrapText="1"/>
    </xf>
    <xf numFmtId="0" fontId="30" fillId="0" borderId="20" xfId="0" applyFont="1" applyFill="1" applyBorder="1" applyAlignment="1" applyProtection="1">
      <alignment vertical="center"/>
    </xf>
    <xf numFmtId="0" fontId="30" fillId="0" borderId="0" xfId="0" applyFont="1" applyFill="1" applyBorder="1" applyAlignment="1" applyProtection="1">
      <alignment vertical="center"/>
    </xf>
    <xf numFmtId="0" fontId="20" fillId="0" borderId="12" xfId="0" applyFont="1" applyFill="1" applyBorder="1" applyAlignment="1" applyProtection="1">
      <alignment vertical="center" wrapText="1"/>
    </xf>
    <xf numFmtId="4" fontId="20" fillId="26" borderId="21" xfId="0" applyNumberFormat="1" applyFont="1" applyFill="1" applyBorder="1" applyAlignment="1" applyProtection="1">
      <alignment horizontal="center" vertical="center" wrapText="1"/>
    </xf>
    <xf numFmtId="0" fontId="20" fillId="28" borderId="22" xfId="0" applyFont="1" applyFill="1" applyBorder="1" applyAlignment="1" applyProtection="1">
      <alignment horizontal="center" vertical="center" wrapText="1"/>
    </xf>
    <xf numFmtId="0" fontId="20" fillId="25" borderId="22" xfId="0" applyFont="1" applyFill="1" applyBorder="1" applyAlignment="1" applyProtection="1">
      <alignment horizontal="center" vertical="center" wrapText="1"/>
    </xf>
    <xf numFmtId="0" fontId="20" fillId="25" borderId="21" xfId="0" applyFont="1" applyFill="1" applyBorder="1" applyAlignment="1" applyProtection="1">
      <alignment horizontal="center" vertical="center" wrapText="1"/>
    </xf>
    <xf numFmtId="0" fontId="20" fillId="28" borderId="21" xfId="0" applyFont="1" applyFill="1" applyBorder="1" applyAlignment="1" applyProtection="1">
      <alignment horizontal="center" vertical="center" wrapText="1"/>
    </xf>
    <xf numFmtId="0" fontId="20" fillId="25" borderId="23" xfId="0" applyFont="1" applyFill="1" applyBorder="1" applyAlignment="1" applyProtection="1">
      <alignment horizontal="center" vertical="center" wrapText="1"/>
    </xf>
    <xf numFmtId="164" fontId="20" fillId="0" borderId="12" xfId="0" applyNumberFormat="1" applyFont="1" applyFill="1" applyBorder="1" applyAlignment="1" applyProtection="1">
      <alignment horizontal="right" vertical="center" wrapText="1"/>
    </xf>
    <xf numFmtId="0" fontId="20" fillId="0" borderId="17" xfId="0" applyFont="1" applyFill="1" applyBorder="1" applyAlignment="1" applyProtection="1">
      <alignment horizontal="left" vertical="center" wrapText="1"/>
    </xf>
    <xf numFmtId="49" fontId="20" fillId="25" borderId="17" xfId="0" applyNumberFormat="1" applyFont="1" applyFill="1" applyBorder="1" applyAlignment="1" applyProtection="1">
      <alignment horizontal="center" vertical="center" wrapText="1"/>
    </xf>
    <xf numFmtId="165" fontId="22" fillId="0" borderId="24" xfId="0" applyNumberFormat="1" applyFont="1" applyFill="1" applyBorder="1" applyAlignment="1" applyProtection="1">
      <alignment horizontal="left" vertical="center" wrapText="1"/>
    </xf>
    <xf numFmtId="165" fontId="20" fillId="0" borderId="25" xfId="0" applyNumberFormat="1" applyFont="1" applyFill="1" applyBorder="1" applyAlignment="1" applyProtection="1">
      <alignment horizontal="left" vertical="center" wrapText="1"/>
    </xf>
    <xf numFmtId="165" fontId="20" fillId="0" borderId="26" xfId="0" applyNumberFormat="1"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3" fontId="22" fillId="0" borderId="28" xfId="0" applyNumberFormat="1" applyFont="1" applyFill="1" applyBorder="1" applyAlignment="1" applyProtection="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0" fillId="0" borderId="16" xfId="0" applyFont="1" applyBorder="1" applyAlignment="1">
      <alignment horizontal="justify" vertical="center" wrapText="1"/>
    </xf>
    <xf numFmtId="0" fontId="43" fillId="0" borderId="0" xfId="0" applyFont="1" applyProtection="1"/>
    <xf numFmtId="0" fontId="20" fillId="0" borderId="0" xfId="0" applyFont="1" applyProtection="1"/>
    <xf numFmtId="0" fontId="20" fillId="25" borderId="14" xfId="0" applyFont="1" applyFill="1" applyBorder="1" applyAlignment="1" applyProtection="1">
      <alignment horizontal="left" vertical="center" wrapText="1"/>
    </xf>
    <xf numFmtId="165" fontId="22" fillId="0" borderId="29" xfId="0" applyNumberFormat="1" applyFont="1" applyFill="1" applyBorder="1" applyAlignment="1" applyProtection="1">
      <alignment horizontal="left" vertical="center" wrapText="1"/>
    </xf>
    <xf numFmtId="3" fontId="26" fillId="0" borderId="12" xfId="0" applyNumberFormat="1" applyFont="1" applyFill="1" applyBorder="1" applyAlignment="1" applyProtection="1">
      <alignment horizontal="center" vertical="center" wrapText="1"/>
    </xf>
    <xf numFmtId="3" fontId="20" fillId="30" borderId="30" xfId="0" applyNumberFormat="1" applyFont="1" applyFill="1" applyBorder="1" applyAlignment="1" applyProtection="1">
      <alignment horizontal="center" vertical="center" wrapText="1"/>
    </xf>
    <xf numFmtId="3" fontId="20" fillId="30" borderId="0" xfId="0" applyNumberFormat="1" applyFont="1" applyFill="1" applyBorder="1" applyAlignment="1" applyProtection="1">
      <alignment horizontal="center" vertical="center" wrapText="1"/>
    </xf>
    <xf numFmtId="3" fontId="20" fillId="30" borderId="13" xfId="0" applyNumberFormat="1" applyFont="1" applyFill="1" applyBorder="1" applyAlignment="1" applyProtection="1">
      <alignment horizontal="center" vertical="center" wrapText="1"/>
    </xf>
    <xf numFmtId="3" fontId="20" fillId="31" borderId="14" xfId="0" applyNumberFormat="1" applyFont="1" applyFill="1" applyBorder="1" applyAlignment="1" applyProtection="1">
      <alignment horizontal="center" vertical="center" wrapText="1"/>
    </xf>
    <xf numFmtId="3" fontId="25" fillId="32" borderId="31" xfId="0" applyNumberFormat="1" applyFont="1" applyFill="1" applyBorder="1" applyAlignment="1" applyProtection="1">
      <alignment horizontal="center" vertical="center" wrapText="1"/>
      <protection locked="0"/>
    </xf>
    <xf numFmtId="3" fontId="25" fillId="32" borderId="12" xfId="0" applyNumberFormat="1" applyFont="1" applyFill="1" applyBorder="1" applyAlignment="1" applyProtection="1">
      <alignment horizontal="center" vertical="center" wrapText="1"/>
    </xf>
    <xf numFmtId="3" fontId="25" fillId="33" borderId="12" xfId="0" applyNumberFormat="1" applyFont="1" applyFill="1" applyBorder="1" applyAlignment="1" applyProtection="1">
      <alignment horizontal="center" vertical="center" wrapText="1"/>
      <protection locked="0"/>
    </xf>
    <xf numFmtId="3" fontId="22" fillId="33" borderId="12" xfId="0" applyNumberFormat="1" applyFont="1" applyFill="1" applyBorder="1" applyAlignment="1" applyProtection="1">
      <alignment horizontal="center" vertical="center" wrapText="1"/>
    </xf>
    <xf numFmtId="3" fontId="20" fillId="33" borderId="23" xfId="0" applyNumberFormat="1" applyFont="1" applyFill="1" applyBorder="1" applyAlignment="1" applyProtection="1">
      <alignment horizontal="center" vertical="center" wrapText="1"/>
    </xf>
    <xf numFmtId="3" fontId="20" fillId="33" borderId="21" xfId="0" applyNumberFormat="1" applyFont="1" applyFill="1" applyBorder="1" applyAlignment="1" applyProtection="1">
      <alignment horizontal="center" vertical="center" wrapText="1"/>
    </xf>
    <xf numFmtId="3" fontId="20" fillId="33" borderId="14" xfId="0" applyNumberFormat="1" applyFont="1" applyFill="1" applyBorder="1" applyAlignment="1" applyProtection="1">
      <alignment horizontal="center" vertical="center" wrapText="1"/>
    </xf>
    <xf numFmtId="3" fontId="25" fillId="34" borderId="12" xfId="0" applyNumberFormat="1" applyFont="1" applyFill="1" applyBorder="1" applyAlignment="1" applyProtection="1">
      <alignment horizontal="center" vertical="center" wrapText="1"/>
    </xf>
    <xf numFmtId="3" fontId="25" fillId="34" borderId="17" xfId="0" applyNumberFormat="1" applyFont="1" applyFill="1" applyBorder="1" applyAlignment="1" applyProtection="1">
      <alignment horizontal="center" vertical="center" wrapText="1"/>
    </xf>
    <xf numFmtId="3" fontId="22" fillId="34" borderId="32" xfId="0" applyNumberFormat="1" applyFont="1" applyFill="1" applyBorder="1" applyAlignment="1" applyProtection="1">
      <alignment horizontal="center" vertical="center" wrapText="1"/>
    </xf>
    <xf numFmtId="3" fontId="20" fillId="34" borderId="33" xfId="0" applyNumberFormat="1" applyFont="1" applyFill="1" applyBorder="1" applyAlignment="1" applyProtection="1">
      <alignment horizontal="center" vertical="center" wrapText="1"/>
    </xf>
    <xf numFmtId="3" fontId="20" fillId="34" borderId="34" xfId="0" applyNumberFormat="1" applyFont="1" applyFill="1" applyBorder="1" applyAlignment="1" applyProtection="1">
      <alignment horizontal="center" vertical="center" wrapText="1"/>
    </xf>
    <xf numFmtId="3" fontId="20" fillId="34" borderId="13" xfId="0" applyNumberFormat="1" applyFont="1" applyFill="1" applyBorder="1" applyAlignment="1" applyProtection="1">
      <alignment horizontal="center" vertical="center" wrapText="1"/>
    </xf>
    <xf numFmtId="3" fontId="20" fillId="33" borderId="0" xfId="0" applyNumberFormat="1" applyFont="1" applyFill="1" applyBorder="1" applyAlignment="1" applyProtection="1">
      <alignment horizontal="center" vertical="center" wrapText="1"/>
    </xf>
    <xf numFmtId="3" fontId="20" fillId="32" borderId="30" xfId="0" applyNumberFormat="1" applyFont="1" applyFill="1" applyBorder="1" applyAlignment="1" applyProtection="1">
      <alignment horizontal="center" vertical="center" wrapText="1"/>
    </xf>
    <xf numFmtId="3" fontId="22" fillId="32" borderId="12" xfId="0" applyNumberFormat="1" applyFont="1" applyFill="1" applyBorder="1" applyAlignment="1" applyProtection="1">
      <alignment horizontal="center" vertical="center" wrapText="1"/>
    </xf>
    <xf numFmtId="3" fontId="20" fillId="32" borderId="21" xfId="0" applyNumberFormat="1" applyFont="1" applyFill="1" applyBorder="1" applyAlignment="1" applyProtection="1">
      <alignment horizontal="center" vertical="center" wrapText="1"/>
    </xf>
    <xf numFmtId="3" fontId="20" fillId="32" borderId="14" xfId="0" applyNumberFormat="1" applyFont="1" applyFill="1" applyBorder="1" applyAlignment="1" applyProtection="1">
      <alignment horizontal="center" vertical="center" wrapText="1"/>
    </xf>
    <xf numFmtId="3" fontId="22" fillId="32" borderId="31" xfId="0" applyNumberFormat="1" applyFont="1" applyFill="1" applyBorder="1" applyAlignment="1" applyProtection="1">
      <alignment horizontal="center" vertical="center" wrapText="1"/>
    </xf>
    <xf numFmtId="3" fontId="20" fillId="32" borderId="35" xfId="0" applyNumberFormat="1" applyFont="1" applyFill="1" applyBorder="1" applyAlignment="1" applyProtection="1">
      <alignment horizontal="center" vertical="center" wrapText="1"/>
    </xf>
    <xf numFmtId="3" fontId="44" fillId="32" borderId="31" xfId="0" applyNumberFormat="1" applyFont="1" applyFill="1" applyBorder="1" applyAlignment="1" applyProtection="1">
      <alignment horizontal="center" vertical="center" wrapText="1"/>
      <protection locked="0"/>
    </xf>
    <xf numFmtId="3" fontId="44" fillId="32" borderId="12" xfId="0" applyNumberFormat="1" applyFont="1" applyFill="1" applyBorder="1" applyAlignment="1" applyProtection="1">
      <alignment horizontal="center" vertical="center" wrapText="1"/>
    </xf>
    <xf numFmtId="3" fontId="26" fillId="0" borderId="20" xfId="0" applyNumberFormat="1" applyFont="1" applyFill="1" applyBorder="1" applyAlignment="1" applyProtection="1">
      <alignment horizontal="center" vertical="center" wrapText="1"/>
      <protection hidden="1"/>
    </xf>
    <xf numFmtId="4" fontId="20" fillId="35" borderId="12" xfId="0" applyNumberFormat="1" applyFont="1" applyFill="1" applyBorder="1" applyAlignment="1" applyProtection="1">
      <alignment horizontal="center" vertical="center" wrapText="1"/>
    </xf>
    <xf numFmtId="4" fontId="20" fillId="28" borderId="21" xfId="0" applyNumberFormat="1" applyFont="1" applyFill="1" applyBorder="1" applyAlignment="1" applyProtection="1">
      <alignment horizontal="center" vertical="center" wrapText="1"/>
    </xf>
    <xf numFmtId="0" fontId="26" fillId="36" borderId="36" xfId="0" applyFont="1" applyFill="1" applyBorder="1" applyAlignment="1" applyProtection="1">
      <alignment vertical="center" wrapText="1"/>
    </xf>
    <xf numFmtId="3" fontId="26" fillId="36" borderId="21" xfId="0" applyNumberFormat="1" applyFont="1" applyFill="1" applyBorder="1" applyAlignment="1" applyProtection="1">
      <alignment horizontal="center" vertical="center" wrapText="1"/>
    </xf>
    <xf numFmtId="3" fontId="26" fillId="36" borderId="12" xfId="0" applyNumberFormat="1" applyFont="1" applyFill="1" applyBorder="1" applyAlignment="1" applyProtection="1">
      <alignment horizontal="center" vertical="center" wrapText="1"/>
    </xf>
    <xf numFmtId="3" fontId="20" fillId="36" borderId="21" xfId="0" applyNumberFormat="1" applyFont="1" applyFill="1" applyBorder="1" applyAlignment="1" applyProtection="1">
      <alignment horizontal="center" vertical="center" wrapText="1"/>
    </xf>
    <xf numFmtId="3" fontId="20" fillId="37" borderId="0" xfId="0" applyNumberFormat="1" applyFont="1" applyFill="1" applyBorder="1" applyAlignment="1" applyProtection="1">
      <alignment horizontal="center" vertical="center" wrapText="1"/>
    </xf>
    <xf numFmtId="3" fontId="22" fillId="37" borderId="10" xfId="0" applyNumberFormat="1" applyFont="1" applyFill="1" applyBorder="1" applyAlignment="1" applyProtection="1">
      <alignment horizontal="center" vertical="center" wrapText="1"/>
    </xf>
    <xf numFmtId="3" fontId="22" fillId="37" borderId="0" xfId="0" applyNumberFormat="1" applyFont="1" applyFill="1" applyBorder="1" applyAlignment="1" applyProtection="1">
      <alignment horizontal="center" vertical="center" wrapText="1"/>
    </xf>
    <xf numFmtId="0" fontId="20" fillId="37" borderId="24" xfId="0" applyFont="1" applyFill="1" applyBorder="1" applyAlignment="1" applyProtection="1">
      <alignment horizontal="left" vertical="center" wrapText="1"/>
    </xf>
    <xf numFmtId="4" fontId="20" fillId="37" borderId="0" xfId="0" applyNumberFormat="1" applyFont="1" applyFill="1" applyBorder="1" applyAlignment="1" applyProtection="1">
      <alignment horizontal="center" vertical="center" wrapText="1"/>
    </xf>
    <xf numFmtId="49" fontId="22" fillId="37" borderId="0" xfId="0" applyNumberFormat="1" applyFont="1" applyFill="1" applyBorder="1" applyAlignment="1" applyProtection="1">
      <alignment horizontal="left" vertical="center" wrapText="1"/>
    </xf>
    <xf numFmtId="0" fontId="20" fillId="38" borderId="30" xfId="0" applyFont="1" applyFill="1" applyBorder="1" applyAlignment="1" applyProtection="1">
      <alignment horizontal="right" vertical="center" wrapText="1"/>
    </xf>
    <xf numFmtId="0" fontId="20" fillId="38" borderId="0" xfId="0" applyFont="1" applyFill="1" applyBorder="1" applyAlignment="1" applyProtection="1">
      <alignment horizontal="right" vertical="center" wrapText="1"/>
    </xf>
    <xf numFmtId="0" fontId="20" fillId="38" borderId="13" xfId="0" applyFont="1" applyFill="1" applyBorder="1" applyAlignment="1" applyProtection="1">
      <alignment horizontal="right" vertical="center" wrapText="1"/>
    </xf>
    <xf numFmtId="3" fontId="20" fillId="38" borderId="30" xfId="0" applyNumberFormat="1" applyFont="1" applyFill="1" applyBorder="1" applyAlignment="1" applyProtection="1">
      <alignment horizontal="center" vertical="center" wrapText="1"/>
    </xf>
    <xf numFmtId="3" fontId="23" fillId="38" borderId="37" xfId="0" applyNumberFormat="1" applyFont="1" applyFill="1" applyBorder="1" applyAlignment="1" applyProtection="1">
      <alignment horizontal="center" vertical="center" wrapText="1"/>
    </xf>
    <xf numFmtId="3" fontId="20" fillId="38" borderId="0" xfId="0" applyNumberFormat="1" applyFont="1" applyFill="1" applyBorder="1" applyAlignment="1" applyProtection="1">
      <alignment horizontal="center" vertical="center" wrapText="1"/>
    </xf>
    <xf numFmtId="3" fontId="23" fillId="38" borderId="10" xfId="0" applyNumberFormat="1" applyFont="1" applyFill="1" applyBorder="1" applyAlignment="1" applyProtection="1">
      <alignment horizontal="center" vertical="center" wrapText="1"/>
    </xf>
    <xf numFmtId="3" fontId="20" fillId="38" borderId="13" xfId="0" applyNumberFormat="1" applyFont="1" applyFill="1" applyBorder="1" applyAlignment="1" applyProtection="1">
      <alignment horizontal="center" vertical="center" wrapText="1"/>
    </xf>
    <xf numFmtId="3" fontId="23" fillId="38" borderId="28" xfId="0" applyNumberFormat="1" applyFont="1" applyFill="1" applyBorder="1" applyAlignment="1" applyProtection="1">
      <alignment horizontal="center" vertical="center" wrapText="1"/>
    </xf>
    <xf numFmtId="0" fontId="45" fillId="37" borderId="31" xfId="0" applyFont="1" applyFill="1" applyBorder="1" applyAlignment="1" applyProtection="1">
      <alignment vertical="center" wrapText="1"/>
    </xf>
    <xf numFmtId="0" fontId="26" fillId="37" borderId="12" xfId="0" applyFont="1" applyFill="1" applyBorder="1" applyAlignment="1" applyProtection="1">
      <alignment horizontal="left" vertical="center" wrapText="1"/>
    </xf>
    <xf numFmtId="0" fontId="20" fillId="37" borderId="21" xfId="0" applyFont="1" applyFill="1" applyBorder="1" applyAlignment="1" applyProtection="1">
      <alignment vertical="center" wrapText="1"/>
    </xf>
    <xf numFmtId="0" fontId="20" fillId="39" borderId="14" xfId="0" applyFont="1" applyFill="1" applyBorder="1" applyAlignment="1" applyProtection="1">
      <alignment vertical="center" wrapText="1"/>
    </xf>
    <xf numFmtId="0" fontId="26" fillId="37" borderId="21" xfId="0" applyFont="1" applyFill="1" applyBorder="1" applyAlignment="1" applyProtection="1">
      <alignment vertical="center" wrapText="1"/>
    </xf>
    <xf numFmtId="0" fontId="26" fillId="37" borderId="36" xfId="0" applyFont="1" applyFill="1" applyBorder="1" applyAlignment="1" applyProtection="1">
      <alignment vertical="center" wrapText="1"/>
    </xf>
    <xf numFmtId="0" fontId="26" fillId="37" borderId="12" xfId="0" applyFont="1" applyFill="1" applyBorder="1" applyAlignment="1" applyProtection="1">
      <alignment vertical="center" wrapText="1"/>
    </xf>
    <xf numFmtId="0" fontId="45" fillId="40" borderId="0"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10" fontId="25" fillId="0" borderId="0" xfId="41" applyNumberFormat="1" applyFont="1" applyFill="1" applyBorder="1" applyAlignment="1" applyProtection="1">
      <alignment horizontal="center" vertical="center" wrapText="1"/>
    </xf>
    <xf numFmtId="0" fontId="20" fillId="39" borderId="22" xfId="0" applyFont="1" applyFill="1" applyBorder="1" applyAlignment="1" applyProtection="1">
      <alignment vertical="center" wrapText="1"/>
    </xf>
    <xf numFmtId="3" fontId="20" fillId="31" borderId="22" xfId="0" applyNumberFormat="1" applyFont="1" applyFill="1" applyBorder="1" applyAlignment="1" applyProtection="1">
      <alignment horizontal="center" vertical="center" wrapText="1"/>
    </xf>
    <xf numFmtId="0" fontId="20" fillId="25" borderId="12" xfId="0" applyFont="1" applyFill="1" applyBorder="1" applyAlignment="1" applyProtection="1">
      <alignment horizontal="center" vertical="center" wrapText="1"/>
    </xf>
    <xf numFmtId="10" fontId="25" fillId="0" borderId="12" xfId="41" applyNumberFormat="1" applyFont="1" applyFill="1" applyBorder="1" applyAlignment="1" applyProtection="1">
      <alignment horizontal="center" vertical="center" wrapText="1"/>
    </xf>
    <xf numFmtId="4" fontId="20" fillId="0" borderId="12" xfId="0" applyNumberFormat="1" applyFont="1" applyFill="1" applyBorder="1" applyAlignment="1" applyProtection="1">
      <alignment horizontal="center" vertical="center" wrapText="1"/>
    </xf>
    <xf numFmtId="4" fontId="20" fillId="0" borderId="17" xfId="0" applyNumberFormat="1" applyFont="1" applyFill="1" applyBorder="1" applyAlignment="1" applyProtection="1">
      <alignment horizontal="center" vertical="center" wrapText="1"/>
    </xf>
    <xf numFmtId="4" fontId="20" fillId="28" borderId="22" xfId="0" applyNumberFormat="1" applyFont="1" applyFill="1" applyBorder="1" applyAlignment="1" applyProtection="1">
      <alignment horizontal="center" vertical="center" wrapText="1"/>
    </xf>
    <xf numFmtId="3" fontId="26" fillId="36" borderId="22" xfId="0" applyNumberFormat="1" applyFont="1" applyFill="1" applyBorder="1" applyAlignment="1" applyProtection="1">
      <alignment horizontal="center" vertical="center" wrapText="1"/>
    </xf>
    <xf numFmtId="3" fontId="26" fillId="36" borderId="17" xfId="0" applyNumberFormat="1" applyFont="1" applyFill="1" applyBorder="1" applyAlignment="1" applyProtection="1">
      <alignment horizontal="center" vertical="center" wrapText="1"/>
    </xf>
    <xf numFmtId="3" fontId="25" fillId="32" borderId="19" xfId="0" applyNumberFormat="1" applyFont="1" applyFill="1" applyBorder="1" applyAlignment="1" applyProtection="1">
      <alignment horizontal="center" vertical="center" wrapText="1"/>
    </xf>
    <xf numFmtId="3" fontId="25" fillId="27" borderId="38" xfId="0" applyNumberFormat="1" applyFont="1" applyFill="1" applyBorder="1" applyAlignment="1" applyProtection="1">
      <alignment horizontal="center" vertical="center" wrapText="1"/>
    </xf>
    <xf numFmtId="3" fontId="44" fillId="32" borderId="19" xfId="0" applyNumberFormat="1" applyFont="1" applyFill="1" applyBorder="1" applyAlignment="1" applyProtection="1">
      <alignment horizontal="center" vertical="center" wrapText="1"/>
    </xf>
    <xf numFmtId="3" fontId="25" fillId="34" borderId="31" xfId="0" applyNumberFormat="1" applyFont="1" applyFill="1" applyBorder="1" applyAlignment="1" applyProtection="1">
      <alignment horizontal="center" vertical="center" wrapText="1"/>
    </xf>
    <xf numFmtId="3" fontId="25" fillId="34" borderId="38" xfId="0" applyNumberFormat="1" applyFont="1" applyFill="1" applyBorder="1" applyAlignment="1" applyProtection="1">
      <alignment horizontal="center" vertical="center" wrapText="1"/>
    </xf>
    <xf numFmtId="3" fontId="20" fillId="36" borderId="22" xfId="0" applyNumberFormat="1" applyFont="1" applyFill="1" applyBorder="1" applyAlignment="1" applyProtection="1">
      <alignment horizontal="center" vertical="center" wrapText="1"/>
    </xf>
    <xf numFmtId="49" fontId="20" fillId="25" borderId="16" xfId="0" applyNumberFormat="1" applyFont="1" applyFill="1" applyBorder="1" applyAlignment="1" applyProtection="1">
      <alignment horizontal="center" vertical="center" wrapText="1"/>
    </xf>
    <xf numFmtId="49" fontId="20" fillId="25" borderId="15" xfId="0" applyNumberFormat="1" applyFont="1" applyFill="1" applyBorder="1" applyAlignment="1" applyProtection="1">
      <alignment horizontal="center" vertical="center" wrapText="1"/>
    </xf>
    <xf numFmtId="3" fontId="25" fillId="41" borderId="12" xfId="0" applyNumberFormat="1" applyFont="1" applyFill="1" applyBorder="1" applyAlignment="1" applyProtection="1">
      <alignment horizontal="center" vertical="center" wrapText="1"/>
    </xf>
    <xf numFmtId="3" fontId="20" fillId="41" borderId="14" xfId="0" applyNumberFormat="1" applyFont="1" applyFill="1" applyBorder="1" applyAlignment="1" applyProtection="1">
      <alignment horizontal="center" vertical="center" wrapText="1"/>
    </xf>
    <xf numFmtId="3" fontId="25" fillId="32" borderId="12"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xf>
    <xf numFmtId="0" fontId="46" fillId="42" borderId="15" xfId="0" applyFont="1" applyFill="1" applyBorder="1" applyAlignment="1">
      <alignment vertical="center"/>
    </xf>
    <xf numFmtId="0" fontId="46" fillId="43" borderId="16" xfId="0" applyFont="1" applyFill="1" applyBorder="1" applyAlignment="1">
      <alignment horizontal="justify" vertical="center" wrapText="1"/>
    </xf>
    <xf numFmtId="3" fontId="25" fillId="27" borderId="18" xfId="0" applyNumberFormat="1" applyFont="1" applyFill="1" applyBorder="1" applyAlignment="1" applyProtection="1">
      <alignment horizontal="center" vertical="center" wrapText="1"/>
    </xf>
    <xf numFmtId="3" fontId="26" fillId="36" borderId="36" xfId="0" applyNumberFormat="1" applyFont="1" applyFill="1" applyBorder="1" applyAlignment="1" applyProtection="1">
      <alignment horizontal="center" vertical="center" wrapText="1"/>
    </xf>
    <xf numFmtId="3" fontId="25" fillId="34" borderId="19" xfId="0" applyNumberFormat="1" applyFont="1" applyFill="1" applyBorder="1" applyAlignment="1" applyProtection="1">
      <alignment horizontal="center" vertical="center" wrapText="1"/>
    </xf>
    <xf numFmtId="3" fontId="26" fillId="36" borderId="19" xfId="0" applyNumberFormat="1" applyFont="1" applyFill="1" applyBorder="1" applyAlignment="1" applyProtection="1">
      <alignment horizontal="center" vertical="center" wrapText="1"/>
    </xf>
    <xf numFmtId="3" fontId="25" fillId="34" borderId="18" xfId="0" applyNumberFormat="1" applyFont="1" applyFill="1" applyBorder="1" applyAlignment="1" applyProtection="1">
      <alignment horizontal="center" vertical="center" wrapText="1"/>
    </xf>
    <xf numFmtId="3" fontId="20" fillId="36" borderId="36" xfId="0" applyNumberFormat="1" applyFont="1" applyFill="1" applyBorder="1" applyAlignment="1" applyProtection="1">
      <alignment horizontal="center" vertical="center" wrapText="1"/>
    </xf>
    <xf numFmtId="3" fontId="20" fillId="31" borderId="39" xfId="0" applyNumberFormat="1" applyFont="1" applyFill="1" applyBorder="1" applyAlignment="1" applyProtection="1">
      <alignment horizontal="center" vertical="center" wrapText="1"/>
    </xf>
    <xf numFmtId="10" fontId="25" fillId="0" borderId="19" xfId="41" applyNumberFormat="1" applyFont="1" applyFill="1" applyBorder="1" applyAlignment="1" applyProtection="1">
      <alignment horizontal="center" vertical="center" wrapText="1"/>
    </xf>
    <xf numFmtId="3" fontId="20" fillId="31" borderId="23" xfId="0" applyNumberFormat="1" applyFont="1" applyFill="1" applyBorder="1" applyAlignment="1" applyProtection="1">
      <alignment horizontal="center" vertical="center" wrapText="1"/>
    </xf>
    <xf numFmtId="0" fontId="45" fillId="37" borderId="40" xfId="0" applyFont="1" applyFill="1" applyBorder="1" applyAlignment="1" applyProtection="1">
      <alignment vertical="center" wrapText="1"/>
    </xf>
    <xf numFmtId="3" fontId="22" fillId="34" borderId="19" xfId="0" applyNumberFormat="1" applyFont="1" applyFill="1" applyBorder="1" applyAlignment="1" applyProtection="1">
      <alignment horizontal="center" vertical="center" wrapText="1"/>
    </xf>
    <xf numFmtId="3" fontId="20" fillId="34" borderId="23" xfId="0" applyNumberFormat="1" applyFont="1" applyFill="1" applyBorder="1" applyAlignment="1" applyProtection="1">
      <alignment horizontal="center" vertical="center" wrapText="1"/>
    </xf>
    <xf numFmtId="3" fontId="20" fillId="34" borderId="39" xfId="0" applyNumberFormat="1" applyFont="1" applyFill="1" applyBorder="1" applyAlignment="1" applyProtection="1">
      <alignment horizontal="center" vertical="center" wrapText="1"/>
    </xf>
    <xf numFmtId="0" fontId="20" fillId="0" borderId="41"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3" fontId="22" fillId="0" borderId="43" xfId="0" applyNumberFormat="1" applyFont="1" applyFill="1" applyBorder="1" applyAlignment="1" applyProtection="1">
      <alignment horizontal="center" vertical="center" wrapText="1"/>
    </xf>
    <xf numFmtId="0" fontId="0" fillId="0" borderId="44" xfId="0" applyFill="1" applyBorder="1" applyAlignment="1" applyProtection="1">
      <alignment vertical="center"/>
    </xf>
    <xf numFmtId="0" fontId="20" fillId="0" borderId="44" xfId="0" applyFont="1" applyFill="1" applyBorder="1" applyAlignment="1" applyProtection="1">
      <alignment vertical="center" wrapText="1"/>
    </xf>
    <xf numFmtId="0" fontId="20" fillId="0" borderId="44" xfId="0" applyFont="1" applyFill="1" applyBorder="1" applyAlignment="1" applyProtection="1">
      <alignment horizontal="left" vertical="center" wrapText="1"/>
    </xf>
    <xf numFmtId="3" fontId="20" fillId="0" borderId="44" xfId="0" applyNumberFormat="1"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10" fontId="25" fillId="0" borderId="44" xfId="41" applyNumberFormat="1" applyFont="1" applyFill="1" applyBorder="1" applyAlignment="1" applyProtection="1">
      <alignment horizontal="center" vertical="center" wrapText="1"/>
    </xf>
    <xf numFmtId="0" fontId="0" fillId="0" borderId="44" xfId="0" applyFill="1" applyBorder="1" applyAlignment="1">
      <alignment vertical="center"/>
    </xf>
    <xf numFmtId="49" fontId="25" fillId="0" borderId="44" xfId="0" applyNumberFormat="1" applyFont="1" applyFill="1" applyBorder="1" applyAlignment="1" applyProtection="1">
      <alignment horizontal="left" vertical="center" wrapText="1"/>
      <protection locked="0"/>
    </xf>
    <xf numFmtId="0" fontId="26" fillId="0" borderId="44" xfId="0" applyFont="1" applyFill="1" applyBorder="1" applyAlignment="1" applyProtection="1">
      <alignment horizontal="center" vertical="center" wrapText="1"/>
      <protection locked="0"/>
    </xf>
    <xf numFmtId="3" fontId="22" fillId="0" borderId="44" xfId="0" applyNumberFormat="1" applyFont="1" applyFill="1" applyBorder="1" applyAlignment="1" applyProtection="1">
      <alignment horizontal="center" vertical="center" wrapText="1"/>
    </xf>
    <xf numFmtId="0" fontId="0" fillId="0" borderId="20" xfId="0" applyBorder="1" applyProtection="1"/>
    <xf numFmtId="0" fontId="43" fillId="0" borderId="20" xfId="0" applyFont="1" applyBorder="1" applyProtection="1"/>
    <xf numFmtId="0" fontId="46" fillId="44" borderId="16" xfId="0" applyFont="1" applyFill="1" applyBorder="1" applyAlignment="1">
      <alignment horizontal="justify" vertical="center" wrapText="1"/>
    </xf>
    <xf numFmtId="0" fontId="22" fillId="0" borderId="16" xfId="0" applyFont="1" applyBorder="1" applyAlignment="1">
      <alignment horizontal="left" vertical="top" wrapText="1"/>
    </xf>
    <xf numFmtId="3" fontId="26" fillId="41" borderId="12" xfId="0" applyNumberFormat="1" applyFont="1" applyFill="1" applyBorder="1" applyAlignment="1" applyProtection="1">
      <alignment horizontal="center" vertical="center" wrapText="1"/>
    </xf>
    <xf numFmtId="3" fontId="26" fillId="41" borderId="17" xfId="0" applyNumberFormat="1" applyFont="1" applyFill="1" applyBorder="1" applyAlignment="1" applyProtection="1">
      <alignment horizontal="center" vertical="center" wrapText="1"/>
    </xf>
    <xf numFmtId="49" fontId="20" fillId="25" borderId="12" xfId="0" applyNumberFormat="1" applyFont="1" applyFill="1" applyBorder="1" applyAlignment="1" applyProtection="1">
      <alignment horizontal="center" vertical="center" wrapText="1"/>
    </xf>
    <xf numFmtId="0" fontId="0" fillId="0" borderId="0" xfId="0" applyProtection="1">
      <protection locked="0"/>
    </xf>
    <xf numFmtId="3" fontId="25" fillId="32" borderId="31" xfId="0" applyNumberFormat="1" applyFont="1" applyFill="1" applyBorder="1" applyAlignment="1" applyProtection="1">
      <alignment horizontal="center" vertical="center" wrapText="1"/>
    </xf>
    <xf numFmtId="3" fontId="25" fillId="33" borderId="31" xfId="0" applyNumberFormat="1" applyFont="1" applyFill="1" applyBorder="1" applyAlignment="1" applyProtection="1">
      <alignment horizontal="center" vertical="center" wrapText="1"/>
    </xf>
    <xf numFmtId="3" fontId="25" fillId="33" borderId="38" xfId="0" applyNumberFormat="1" applyFont="1" applyFill="1" applyBorder="1" applyAlignment="1" applyProtection="1">
      <alignment horizontal="center" vertical="center" wrapText="1"/>
    </xf>
    <xf numFmtId="3" fontId="25" fillId="0" borderId="12" xfId="0" applyNumberFormat="1" applyFont="1" applyFill="1" applyBorder="1" applyAlignment="1" applyProtection="1">
      <alignment horizontal="left" vertical="center" wrapText="1"/>
    </xf>
    <xf numFmtId="3" fontId="44" fillId="0" borderId="12" xfId="0" applyNumberFormat="1" applyFont="1" applyFill="1" applyBorder="1" applyAlignment="1" applyProtection="1">
      <alignment horizontal="left" vertical="center" wrapText="1"/>
    </xf>
    <xf numFmtId="3" fontId="44" fillId="32" borderId="31" xfId="0" applyNumberFormat="1" applyFont="1" applyFill="1" applyBorder="1" applyAlignment="1" applyProtection="1">
      <alignment horizontal="center" vertical="center" wrapText="1"/>
    </xf>
    <xf numFmtId="0" fontId="25" fillId="0" borderId="12" xfId="0" applyFont="1" applyFill="1" applyBorder="1" applyAlignment="1" applyProtection="1">
      <alignment horizontal="left" vertical="center" wrapText="1"/>
    </xf>
    <xf numFmtId="3" fontId="25" fillId="33" borderId="12" xfId="0" applyNumberFormat="1" applyFont="1" applyFill="1" applyBorder="1" applyAlignment="1" applyProtection="1">
      <alignment horizontal="center" vertical="center" wrapText="1"/>
    </xf>
    <xf numFmtId="4" fontId="25" fillId="0" borderId="12" xfId="0" applyNumberFormat="1" applyFont="1" applyFill="1" applyBorder="1" applyAlignment="1" applyProtection="1">
      <alignment horizontal="center" vertical="center" wrapText="1"/>
    </xf>
    <xf numFmtId="0" fontId="25" fillId="0" borderId="12" xfId="0" applyFont="1" applyBorder="1" applyAlignment="1" applyProtection="1">
      <alignment horizontal="center" vertical="center" wrapText="1"/>
    </xf>
    <xf numFmtId="3" fontId="25" fillId="0" borderId="19" xfId="0" applyNumberFormat="1" applyFont="1" applyFill="1" applyBorder="1" applyAlignment="1" applyProtection="1">
      <alignment horizontal="left" vertical="center" wrapText="1"/>
    </xf>
    <xf numFmtId="0" fontId="20" fillId="27" borderId="12" xfId="0" applyFont="1" applyFill="1" applyBorder="1" applyAlignment="1" applyProtection="1">
      <alignment horizontal="left" vertical="center" wrapText="1"/>
    </xf>
    <xf numFmtId="0" fontId="29" fillId="0" borderId="12" xfId="0" applyFont="1" applyBorder="1" applyAlignment="1">
      <alignment horizontal="center" vertical="center"/>
    </xf>
    <xf numFmtId="0" fontId="20" fillId="45" borderId="12" xfId="0" applyFont="1" applyFill="1" applyBorder="1" applyAlignment="1" applyProtection="1">
      <alignment horizontal="center" vertical="center" wrapText="1"/>
    </xf>
    <xf numFmtId="0" fontId="20" fillId="24" borderId="12" xfId="0" applyFont="1" applyFill="1" applyBorder="1" applyAlignment="1" applyProtection="1">
      <alignment horizontal="center" vertical="center" wrapText="1"/>
    </xf>
    <xf numFmtId="0" fontId="22" fillId="0" borderId="15" xfId="0" applyFont="1" applyBorder="1" applyAlignment="1">
      <alignment vertical="center" wrapText="1"/>
    </xf>
    <xf numFmtId="0" fontId="22" fillId="0" borderId="17" xfId="0" applyFont="1" applyBorder="1" applyAlignment="1">
      <alignment vertical="center" wrapText="1"/>
    </xf>
    <xf numFmtId="0" fontId="22" fillId="0" borderId="0" xfId="0" applyFont="1" applyBorder="1" applyAlignment="1">
      <alignment vertical="center" wrapText="1"/>
    </xf>
    <xf numFmtId="0" fontId="20" fillId="46" borderId="12" xfId="0" applyFont="1" applyFill="1" applyBorder="1" applyAlignment="1" applyProtection="1">
      <alignment vertical="center"/>
    </xf>
    <xf numFmtId="0" fontId="22" fillId="0" borderId="40" xfId="0" applyFont="1" applyBorder="1" applyAlignment="1">
      <alignment vertical="center" wrapText="1"/>
    </xf>
    <xf numFmtId="0" fontId="20" fillId="46" borderId="15" xfId="0" applyFont="1" applyFill="1" applyBorder="1" applyAlignment="1" applyProtection="1">
      <alignment vertical="center"/>
    </xf>
    <xf numFmtId="0" fontId="22" fillId="0" borderId="0" xfId="0" applyFont="1" applyBorder="1" applyAlignment="1">
      <alignment horizontal="justify" vertical="center" wrapText="1"/>
    </xf>
    <xf numFmtId="0" fontId="0" fillId="0" borderId="0" xfId="0" applyBorder="1"/>
    <xf numFmtId="0" fontId="20" fillId="46" borderId="15" xfId="0" applyFont="1" applyFill="1" applyBorder="1" applyAlignment="1" applyProtection="1">
      <alignment vertical="center" wrapText="1"/>
    </xf>
    <xf numFmtId="0" fontId="47" fillId="0" borderId="16" xfId="0" applyFont="1" applyBorder="1" applyAlignment="1">
      <alignment horizontal="justify" vertical="center" wrapText="1"/>
    </xf>
    <xf numFmtId="0" fontId="20" fillId="0" borderId="17" xfId="0" applyFont="1" applyBorder="1" applyAlignment="1">
      <alignment horizontal="justify" vertical="center" wrapText="1"/>
    </xf>
    <xf numFmtId="0" fontId="20" fillId="47" borderId="12" xfId="0" applyFont="1" applyFill="1" applyBorder="1" applyAlignment="1" applyProtection="1">
      <alignment horizontal="left" vertical="center" wrapText="1"/>
    </xf>
    <xf numFmtId="0" fontId="47" fillId="0" borderId="0" xfId="0" applyFont="1" applyBorder="1" applyAlignment="1">
      <alignment horizontal="justify" vertical="center" wrapText="1"/>
    </xf>
    <xf numFmtId="0" fontId="20" fillId="47" borderId="12" xfId="0" applyFont="1" applyFill="1" applyBorder="1" applyAlignment="1" applyProtection="1">
      <alignment vertical="center" wrapText="1"/>
    </xf>
    <xf numFmtId="0" fontId="0" fillId="0" borderId="15" xfId="0" applyBorder="1"/>
    <xf numFmtId="0" fontId="22" fillId="0" borderId="16" xfId="0" applyFont="1" applyBorder="1" applyAlignment="1">
      <alignment wrapText="1"/>
    </xf>
    <xf numFmtId="0" fontId="22" fillId="0" borderId="16" xfId="0" applyFont="1" applyBorder="1"/>
    <xf numFmtId="0" fontId="22" fillId="0" borderId="16" xfId="0" applyFont="1" applyBorder="1" applyAlignment="1">
      <alignment vertical="center" wrapText="1"/>
    </xf>
    <xf numFmtId="0" fontId="20" fillId="0" borderId="16"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2" fillId="0" borderId="17" xfId="0" applyFont="1" applyFill="1" applyBorder="1" applyAlignment="1">
      <alignment horizontal="justify" vertical="center" wrapText="1"/>
    </xf>
    <xf numFmtId="0" fontId="22" fillId="0" borderId="0" xfId="0" applyFont="1" applyAlignment="1">
      <alignment horizontal="justify" vertical="center"/>
    </xf>
    <xf numFmtId="0" fontId="0" fillId="0" borderId="0" xfId="0" applyAlignment="1"/>
    <xf numFmtId="0" fontId="0" fillId="0" borderId="16" xfId="0" applyBorder="1"/>
    <xf numFmtId="0" fontId="0" fillId="0" borderId="17" xfId="0" applyBorder="1"/>
    <xf numFmtId="0" fontId="20" fillId="0" borderId="0" xfId="0" applyFont="1"/>
    <xf numFmtId="0" fontId="48" fillId="48" borderId="0" xfId="0" applyFont="1" applyFill="1"/>
    <xf numFmtId="0" fontId="48" fillId="49" borderId="0" xfId="0" applyFont="1" applyFill="1"/>
    <xf numFmtId="0" fontId="36" fillId="0" borderId="0" xfId="0" applyFont="1" applyAlignment="1"/>
    <xf numFmtId="0" fontId="37" fillId="0" borderId="0" xfId="0" applyFont="1" applyAlignment="1">
      <alignment horizontal="justify" vertical="center" wrapText="1"/>
    </xf>
    <xf numFmtId="0" fontId="22" fillId="0" borderId="0" xfId="0" applyFont="1"/>
    <xf numFmtId="0" fontId="0" fillId="0" borderId="0" xfId="0" applyBorder="1" applyAlignment="1" applyProtection="1"/>
    <xf numFmtId="0" fontId="0" fillId="50" borderId="0" xfId="0" applyFill="1" applyBorder="1" applyProtection="1"/>
    <xf numFmtId="0" fontId="0" fillId="50" borderId="10" xfId="0" applyFill="1" applyBorder="1" applyProtection="1"/>
    <xf numFmtId="0" fontId="22" fillId="50" borderId="24" xfId="0" applyFont="1" applyFill="1" applyBorder="1" applyAlignment="1" applyProtection="1"/>
    <xf numFmtId="0" fontId="0" fillId="50" borderId="45" xfId="0" applyFill="1" applyBorder="1" applyProtection="1"/>
    <xf numFmtId="0" fontId="0" fillId="50" borderId="46" xfId="0" applyFill="1" applyBorder="1" applyProtection="1"/>
    <xf numFmtId="0" fontId="0" fillId="50" borderId="47" xfId="0" applyFill="1" applyBorder="1" applyProtection="1"/>
    <xf numFmtId="0" fontId="0" fillId="0" borderId="0" xfId="0" applyAlignment="1" applyProtection="1"/>
    <xf numFmtId="0" fontId="0" fillId="0" borderId="0" xfId="0" applyFill="1" applyProtection="1"/>
    <xf numFmtId="0" fontId="32" fillId="0" borderId="0" xfId="0" applyFont="1" applyFill="1" applyBorder="1" applyAlignment="1" applyProtection="1">
      <alignment vertical="top"/>
    </xf>
    <xf numFmtId="0" fontId="0" fillId="0" borderId="0" xfId="0" applyFill="1" applyAlignment="1" applyProtection="1"/>
    <xf numFmtId="0" fontId="0" fillId="0" borderId="0" xfId="0" applyFill="1" applyBorder="1" applyProtection="1"/>
    <xf numFmtId="0" fontId="0" fillId="0" borderId="0" xfId="0" applyFill="1" applyBorder="1" applyAlignment="1" applyProtection="1"/>
    <xf numFmtId="0" fontId="0" fillId="0" borderId="46" xfId="0" applyBorder="1" applyProtection="1"/>
    <xf numFmtId="0" fontId="0" fillId="0" borderId="47" xfId="0" applyBorder="1" applyProtection="1"/>
    <xf numFmtId="0" fontId="20" fillId="38" borderId="46" xfId="0" applyFont="1" applyFill="1" applyBorder="1" applyAlignment="1" applyProtection="1">
      <alignment horizontal="right" vertical="center" wrapText="1"/>
    </xf>
    <xf numFmtId="3" fontId="20" fillId="34" borderId="46" xfId="0" applyNumberFormat="1" applyFont="1" applyFill="1" applyBorder="1" applyAlignment="1" applyProtection="1">
      <alignment horizontal="center" vertical="center" wrapText="1"/>
    </xf>
    <xf numFmtId="3" fontId="20" fillId="38" borderId="46" xfId="0" applyNumberFormat="1" applyFont="1" applyFill="1" applyBorder="1" applyAlignment="1" applyProtection="1">
      <alignment horizontal="center" vertical="center" wrapText="1"/>
    </xf>
    <xf numFmtId="3" fontId="23" fillId="38" borderId="47" xfId="0" applyNumberFormat="1" applyFont="1" applyFill="1" applyBorder="1" applyAlignment="1" applyProtection="1">
      <alignment horizontal="center" vertical="center" wrapText="1"/>
    </xf>
    <xf numFmtId="0" fontId="20" fillId="37" borderId="48" xfId="0" applyFont="1" applyFill="1" applyBorder="1" applyAlignment="1" applyProtection="1">
      <alignment horizontal="left" vertical="center" wrapText="1"/>
    </xf>
    <xf numFmtId="3" fontId="22" fillId="37" borderId="49" xfId="0" applyNumberFormat="1" applyFont="1" applyFill="1" applyBorder="1" applyAlignment="1" applyProtection="1">
      <alignment horizontal="center" vertical="center" wrapText="1"/>
    </xf>
    <xf numFmtId="3" fontId="22" fillId="37" borderId="50" xfId="0" applyNumberFormat="1" applyFont="1" applyFill="1" applyBorder="1" applyAlignment="1" applyProtection="1">
      <alignment horizontal="center" vertical="center" wrapText="1"/>
    </xf>
    <xf numFmtId="166" fontId="25" fillId="41" borderId="12" xfId="41" applyNumberFormat="1" applyFont="1" applyFill="1" applyBorder="1" applyAlignment="1" applyProtection="1">
      <alignment horizontal="center" vertical="center" wrapText="1"/>
    </xf>
    <xf numFmtId="166" fontId="26" fillId="41" borderId="12" xfId="41" applyNumberFormat="1" applyFont="1" applyFill="1" applyBorder="1" applyAlignment="1" applyProtection="1">
      <alignment horizontal="center" vertical="center" wrapText="1"/>
    </xf>
    <xf numFmtId="166" fontId="26" fillId="36" borderId="21" xfId="41" applyNumberFormat="1" applyFont="1" applyFill="1" applyBorder="1" applyAlignment="1" applyProtection="1">
      <alignment horizontal="center" vertical="center" wrapText="1"/>
    </xf>
    <xf numFmtId="166" fontId="20" fillId="31" borderId="14" xfId="41" applyNumberFormat="1" applyFont="1" applyFill="1" applyBorder="1" applyAlignment="1" applyProtection="1">
      <alignment horizontal="center" vertical="center" wrapText="1"/>
    </xf>
    <xf numFmtId="3" fontId="20" fillId="32" borderId="0" xfId="0" applyNumberFormat="1" applyFont="1" applyFill="1" applyBorder="1" applyAlignment="1" applyProtection="1">
      <alignment horizontal="center" vertical="center" wrapText="1"/>
    </xf>
    <xf numFmtId="0" fontId="39" fillId="0" borderId="0" xfId="34" applyFont="1" applyBorder="1" applyAlignment="1" applyProtection="1">
      <alignment horizontal="justify" vertical="center" wrapText="1"/>
    </xf>
    <xf numFmtId="0" fontId="46" fillId="51" borderId="15" xfId="0" applyFont="1" applyFill="1" applyBorder="1" applyAlignment="1">
      <alignment vertical="center"/>
    </xf>
    <xf numFmtId="0" fontId="39" fillId="0" borderId="17" xfId="34" applyFont="1" applyBorder="1" applyAlignment="1" applyProtection="1">
      <alignment horizontal="justify" vertical="center" wrapText="1"/>
    </xf>
    <xf numFmtId="0" fontId="22" fillId="0" borderId="16" xfId="0" applyFont="1" applyBorder="1" applyAlignment="1">
      <alignment horizontal="left" vertical="center" wrapText="1"/>
    </xf>
    <xf numFmtId="0" fontId="39" fillId="0" borderId="16" xfId="34" applyFont="1" applyBorder="1" applyAlignment="1" applyProtection="1">
      <alignment horizontal="justify" vertical="center" wrapText="1"/>
    </xf>
    <xf numFmtId="3" fontId="25" fillId="0" borderId="12" xfId="0" applyNumberFormat="1" applyFont="1" applyFill="1" applyBorder="1" applyAlignment="1" applyProtection="1">
      <alignment horizontal="left" vertical="center" wrapText="1"/>
      <protection locked="0"/>
    </xf>
    <xf numFmtId="3" fontId="25" fillId="33" borderId="31" xfId="0" applyNumberFormat="1" applyFont="1" applyFill="1" applyBorder="1" applyAlignment="1" applyProtection="1">
      <alignment horizontal="center" vertical="center" wrapText="1"/>
      <protection locked="0"/>
    </xf>
    <xf numFmtId="3" fontId="25" fillId="33" borderId="38" xfId="0" applyNumberFormat="1" applyFont="1" applyFill="1" applyBorder="1" applyAlignment="1" applyProtection="1">
      <alignment horizontal="center" vertical="center" wrapText="1"/>
      <protection locked="0"/>
    </xf>
    <xf numFmtId="3" fontId="44" fillId="0" borderId="12" xfId="0" applyNumberFormat="1"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15" fontId="25" fillId="0" borderId="12" xfId="0" applyNumberFormat="1" applyFont="1" applyFill="1" applyBorder="1" applyAlignment="1" applyProtection="1">
      <alignment horizontal="center" vertical="center" wrapText="1"/>
      <protection locked="0"/>
    </xf>
    <xf numFmtId="3" fontId="25" fillId="0" borderId="12" xfId="0" applyNumberFormat="1" applyFont="1" applyFill="1" applyBorder="1" applyAlignment="1" applyProtection="1">
      <alignment horizontal="center" vertical="center" wrapText="1"/>
      <protection locked="0"/>
    </xf>
    <xf numFmtId="3" fontId="26" fillId="41" borderId="21" xfId="0" applyNumberFormat="1" applyFont="1" applyFill="1" applyBorder="1" applyAlignment="1" applyProtection="1">
      <alignment horizontal="center" vertical="center" wrapText="1"/>
    </xf>
    <xf numFmtId="0" fontId="20" fillId="52" borderId="21" xfId="0" applyFont="1" applyFill="1" applyBorder="1" applyAlignment="1" applyProtection="1">
      <alignment horizontal="center" vertical="center" wrapText="1"/>
    </xf>
    <xf numFmtId="166" fontId="25" fillId="41" borderId="15" xfId="41" applyNumberFormat="1" applyFont="1" applyFill="1" applyBorder="1" applyAlignment="1" applyProtection="1">
      <alignment horizontal="center" vertical="center" wrapText="1"/>
    </xf>
    <xf numFmtId="3" fontId="20" fillId="32" borderId="15" xfId="0" applyNumberFormat="1" applyFont="1" applyFill="1" applyBorder="1" applyAlignment="1" applyProtection="1">
      <alignment horizontal="center" vertical="center" wrapText="1"/>
    </xf>
    <xf numFmtId="3" fontId="26" fillId="41" borderId="15" xfId="0" applyNumberFormat="1" applyFont="1" applyFill="1" applyBorder="1" applyAlignment="1" applyProtection="1">
      <alignment horizontal="center" vertical="center" wrapText="1"/>
    </xf>
    <xf numFmtId="166" fontId="26" fillId="41" borderId="15" xfId="41" applyNumberFormat="1" applyFont="1" applyFill="1" applyBorder="1" applyAlignment="1" applyProtection="1">
      <alignment horizontal="center" vertical="center" wrapText="1"/>
    </xf>
    <xf numFmtId="166" fontId="25" fillId="41" borderId="14" xfId="41" applyNumberFormat="1" applyFont="1" applyFill="1" applyBorder="1" applyAlignment="1" applyProtection="1">
      <alignment horizontal="center" vertical="center" wrapText="1"/>
    </xf>
    <xf numFmtId="166" fontId="26" fillId="41" borderId="14" xfId="41" applyNumberFormat="1" applyFont="1" applyFill="1" applyBorder="1" applyAlignment="1" applyProtection="1">
      <alignment horizontal="center" vertical="center" wrapText="1"/>
    </xf>
    <xf numFmtId="166" fontId="25" fillId="41" borderId="21" xfId="41" applyNumberFormat="1" applyFont="1" applyFill="1" applyBorder="1" applyAlignment="1" applyProtection="1">
      <alignment horizontal="center" vertical="center" wrapText="1"/>
    </xf>
    <xf numFmtId="3" fontId="20" fillId="32" borderId="51" xfId="0" applyNumberFormat="1" applyFont="1" applyFill="1" applyBorder="1" applyAlignment="1" applyProtection="1">
      <alignment horizontal="center" vertical="center" wrapText="1"/>
    </xf>
    <xf numFmtId="166" fontId="26" fillId="41" borderId="21" xfId="41" applyNumberFormat="1" applyFont="1" applyFill="1" applyBorder="1" applyAlignment="1" applyProtection="1">
      <alignment horizontal="center" vertical="center" wrapText="1"/>
    </xf>
    <xf numFmtId="3" fontId="25" fillId="0" borderId="44" xfId="0" applyNumberFormat="1" applyFont="1" applyFill="1" applyBorder="1" applyAlignment="1" applyProtection="1">
      <alignment horizontal="center" vertical="center" wrapText="1"/>
      <protection locked="0"/>
    </xf>
    <xf numFmtId="3" fontId="26" fillId="0" borderId="44" xfId="0" applyNumberFormat="1" applyFont="1" applyFill="1" applyBorder="1" applyAlignment="1" applyProtection="1">
      <alignment horizontal="center" vertical="center" wrapText="1"/>
      <protection locked="0"/>
    </xf>
    <xf numFmtId="0" fontId="20" fillId="0" borderId="44" xfId="0" applyFont="1" applyFill="1" applyBorder="1" applyAlignment="1" applyProtection="1">
      <alignment vertical="center"/>
      <protection locked="0"/>
    </xf>
    <xf numFmtId="9" fontId="25" fillId="0" borderId="44" xfId="0" applyNumberFormat="1" applyFont="1" applyFill="1" applyBorder="1" applyAlignment="1" applyProtection="1">
      <alignment horizontal="center" vertical="center"/>
      <protection locked="0"/>
    </xf>
    <xf numFmtId="0" fontId="20" fillId="0" borderId="44" xfId="0" applyFont="1" applyFill="1" applyBorder="1" applyAlignment="1" applyProtection="1">
      <alignment vertical="center" wrapText="1"/>
      <protection locked="0"/>
    </xf>
    <xf numFmtId="0" fontId="20" fillId="0" borderId="44" xfId="0" applyFont="1" applyFill="1" applyBorder="1" applyAlignment="1" applyProtection="1">
      <alignment horizontal="left" vertical="center" wrapText="1"/>
      <protection locked="0"/>
    </xf>
    <xf numFmtId="3" fontId="20" fillId="0" borderId="44" xfId="0" applyNumberFormat="1" applyFont="1" applyFill="1" applyBorder="1" applyAlignment="1" applyProtection="1">
      <alignment horizontal="center" vertical="center" wrapText="1"/>
      <protection locked="0"/>
    </xf>
    <xf numFmtId="10" fontId="25" fillId="0" borderId="44" xfId="41" applyNumberFormat="1" applyFont="1" applyFill="1" applyBorder="1" applyAlignment="1" applyProtection="1">
      <alignment horizontal="center" vertical="center" wrapText="1"/>
      <protection locked="0"/>
    </xf>
    <xf numFmtId="4" fontId="20" fillId="0" borderId="44" xfId="0" applyNumberFormat="1" applyFont="1" applyFill="1" applyBorder="1" applyAlignment="1" applyProtection="1">
      <alignment horizontal="center" vertical="center" wrapText="1"/>
      <protection locked="0"/>
    </xf>
    <xf numFmtId="0" fontId="45" fillId="0" borderId="44" xfId="0" applyFont="1" applyFill="1" applyBorder="1" applyAlignment="1" applyProtection="1">
      <alignment vertical="center" wrapText="1"/>
      <protection locked="0"/>
    </xf>
    <xf numFmtId="0" fontId="22" fillId="0" borderId="44" xfId="0" applyFont="1" applyFill="1" applyBorder="1" applyAlignment="1" applyProtection="1">
      <alignment horizontal="left" vertical="center" wrapText="1"/>
      <protection locked="0"/>
    </xf>
    <xf numFmtId="0" fontId="25" fillId="0" borderId="44" xfId="0" applyFont="1" applyFill="1" applyBorder="1" applyAlignment="1" applyProtection="1">
      <alignment horizontal="left" vertical="center"/>
      <protection locked="0"/>
    </xf>
    <xf numFmtId="4" fontId="22" fillId="0" borderId="44" xfId="0" applyNumberFormat="1"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3" fontId="22" fillId="0" borderId="44" xfId="0" applyNumberFormat="1" applyFont="1" applyFill="1" applyBorder="1" applyAlignment="1" applyProtection="1">
      <alignment horizontal="center" vertical="center" wrapText="1"/>
      <protection locked="0"/>
    </xf>
    <xf numFmtId="49" fontId="20" fillId="25" borderId="12" xfId="0" applyNumberFormat="1" applyFont="1" applyFill="1" applyBorder="1" applyAlignment="1" applyProtection="1">
      <alignment horizontal="center" vertical="center" wrapText="1"/>
    </xf>
    <xf numFmtId="0" fontId="49" fillId="40" borderId="46" xfId="0" applyFont="1" applyFill="1" applyBorder="1" applyAlignment="1" applyProtection="1">
      <alignment horizontal="center" vertical="center" wrapText="1"/>
    </xf>
    <xf numFmtId="0" fontId="49" fillId="40" borderId="35" xfId="0" applyFont="1" applyFill="1" applyBorder="1" applyAlignment="1" applyProtection="1">
      <alignment horizontal="center" vertical="center" wrapText="1"/>
    </xf>
    <xf numFmtId="0" fontId="45" fillId="40" borderId="12" xfId="0" applyFont="1" applyFill="1" applyBorder="1" applyAlignment="1" applyProtection="1">
      <alignment horizontal="center" vertical="center" wrapText="1"/>
    </xf>
    <xf numFmtId="0" fontId="20" fillId="52" borderId="22" xfId="0" applyFont="1" applyFill="1" applyBorder="1" applyAlignment="1" applyProtection="1">
      <alignment horizontal="center" vertical="center" wrapText="1"/>
    </xf>
    <xf numFmtId="3" fontId="20" fillId="41" borderId="30" xfId="0" applyNumberFormat="1" applyFont="1" applyFill="1" applyBorder="1" applyAlignment="1" applyProtection="1">
      <alignment horizontal="center" vertical="center" wrapText="1"/>
    </xf>
    <xf numFmtId="166" fontId="25" fillId="0" borderId="21" xfId="0" applyNumberFormat="1" applyFont="1" applyFill="1" applyBorder="1" applyAlignment="1" applyProtection="1">
      <alignment horizontal="center" vertical="center"/>
    </xf>
    <xf numFmtId="166" fontId="25" fillId="0" borderId="12" xfId="41" applyNumberFormat="1" applyFont="1" applyFill="1" applyBorder="1" applyAlignment="1" applyProtection="1">
      <alignment horizontal="center" vertical="center" wrapText="1"/>
    </xf>
    <xf numFmtId="166" fontId="25" fillId="0" borderId="36" xfId="0" applyNumberFormat="1" applyFont="1" applyFill="1" applyBorder="1" applyAlignment="1" applyProtection="1">
      <alignment horizontal="center" vertical="center"/>
    </xf>
    <xf numFmtId="3" fontId="26" fillId="0" borderId="0" xfId="0" applyNumberFormat="1" applyFont="1" applyFill="1" applyBorder="1" applyAlignment="1" applyProtection="1">
      <alignment horizontal="center" vertical="center" wrapText="1"/>
      <protection hidden="1"/>
    </xf>
    <xf numFmtId="0" fontId="45" fillId="40" borderId="52" xfId="0" applyFont="1" applyFill="1" applyBorder="1" applyAlignment="1" applyProtection="1">
      <alignment horizontal="center" vertical="center" wrapText="1"/>
    </xf>
    <xf numFmtId="3" fontId="20" fillId="37" borderId="52" xfId="0" applyNumberFormat="1" applyFont="1" applyFill="1" applyBorder="1" applyAlignment="1" applyProtection="1">
      <alignment horizontal="center" vertical="center" wrapText="1"/>
    </xf>
    <xf numFmtId="4" fontId="20" fillId="53" borderId="21" xfId="0" applyNumberFormat="1" applyFont="1" applyFill="1" applyBorder="1" applyAlignment="1" applyProtection="1">
      <alignment horizontal="center" vertical="center" wrapText="1"/>
    </xf>
    <xf numFmtId="3" fontId="25" fillId="53" borderId="12" xfId="0" applyNumberFormat="1" applyFont="1" applyFill="1" applyBorder="1" applyAlignment="1" applyProtection="1">
      <alignment horizontal="center" vertical="center" wrapText="1"/>
    </xf>
    <xf numFmtId="4" fontId="20" fillId="53" borderId="22" xfId="0" applyNumberFormat="1" applyFont="1" applyFill="1" applyBorder="1" applyAlignment="1" applyProtection="1">
      <alignment horizontal="center" vertical="center" wrapText="1"/>
    </xf>
    <xf numFmtId="3" fontId="22" fillId="53" borderId="31" xfId="0" applyNumberFormat="1" applyFont="1" applyFill="1" applyBorder="1" applyAlignment="1" applyProtection="1">
      <alignment horizontal="center" vertical="center" wrapText="1"/>
    </xf>
    <xf numFmtId="3" fontId="20" fillId="53" borderId="21" xfId="0" applyNumberFormat="1" applyFont="1" applyFill="1" applyBorder="1" applyAlignment="1" applyProtection="1">
      <alignment horizontal="center" vertical="center" wrapText="1"/>
    </xf>
    <xf numFmtId="3" fontId="22" fillId="53" borderId="12" xfId="0" applyNumberFormat="1" applyFont="1" applyFill="1" applyBorder="1" applyAlignment="1" applyProtection="1">
      <alignment horizontal="center" vertical="center" wrapText="1"/>
    </xf>
    <xf numFmtId="3" fontId="20" fillId="53" borderId="15" xfId="0" applyNumberFormat="1" applyFont="1" applyFill="1" applyBorder="1" applyAlignment="1" applyProtection="1">
      <alignment horizontal="center" vertical="center" wrapText="1"/>
    </xf>
    <xf numFmtId="3" fontId="20" fillId="53" borderId="14" xfId="0" applyNumberFormat="1" applyFont="1" applyFill="1" applyBorder="1" applyAlignment="1" applyProtection="1">
      <alignment horizontal="center" vertical="center" wrapText="1"/>
    </xf>
    <xf numFmtId="164" fontId="29" fillId="0" borderId="0" xfId="0" applyNumberFormat="1" applyFont="1" applyFill="1" applyBorder="1" applyAlignment="1" applyProtection="1">
      <alignment horizontal="center" vertical="center"/>
    </xf>
    <xf numFmtId="4" fontId="20" fillId="37" borderId="52" xfId="0" applyNumberFormat="1" applyFont="1" applyFill="1" applyBorder="1" applyAlignment="1" applyProtection="1">
      <alignment horizontal="center" vertical="center" wrapText="1"/>
    </xf>
    <xf numFmtId="3" fontId="22" fillId="37" borderId="52" xfId="0" applyNumberFormat="1" applyFont="1" applyFill="1" applyBorder="1" applyAlignment="1" applyProtection="1">
      <alignment horizontal="center" vertical="center" wrapText="1"/>
    </xf>
    <xf numFmtId="0" fontId="25" fillId="37" borderId="40" xfId="0" applyFont="1" applyFill="1" applyBorder="1" applyAlignment="1" applyProtection="1">
      <alignment vertical="center"/>
    </xf>
    <xf numFmtId="3" fontId="20" fillId="41" borderId="46" xfId="0" applyNumberFormat="1" applyFont="1" applyFill="1" applyBorder="1" applyAlignment="1" applyProtection="1">
      <alignment horizontal="center" vertical="center" wrapText="1"/>
    </xf>
    <xf numFmtId="3" fontId="20" fillId="41" borderId="0" xfId="0" applyNumberFormat="1" applyFont="1" applyFill="1" applyBorder="1" applyAlignment="1" applyProtection="1">
      <alignment horizontal="center" vertical="center" wrapText="1"/>
    </xf>
    <xf numFmtId="3" fontId="23" fillId="38" borderId="30" xfId="0" applyNumberFormat="1" applyFont="1" applyFill="1" applyBorder="1" applyAlignment="1" applyProtection="1">
      <alignment horizontal="center" vertical="center" wrapText="1"/>
    </xf>
    <xf numFmtId="0" fontId="20" fillId="0" borderId="13" xfId="0" applyFont="1" applyFill="1" applyBorder="1" applyAlignment="1" applyProtection="1">
      <alignment vertical="center"/>
    </xf>
    <xf numFmtId="0" fontId="50" fillId="0" borderId="13" xfId="0" applyFont="1" applyFill="1" applyBorder="1" applyAlignment="1" applyProtection="1">
      <alignment horizontal="center" vertical="center" wrapText="1"/>
    </xf>
    <xf numFmtId="0" fontId="50" fillId="0" borderId="0" xfId="0" applyFont="1" applyFill="1" applyBorder="1" applyAlignment="1" applyProtection="1">
      <alignment horizontal="left" vertical="center"/>
    </xf>
    <xf numFmtId="0" fontId="25" fillId="37" borderId="31" xfId="0" applyFont="1" applyFill="1" applyBorder="1" applyAlignment="1" applyProtection="1">
      <alignment vertical="center"/>
    </xf>
    <xf numFmtId="0" fontId="25" fillId="37" borderId="19" xfId="0" applyFont="1" applyFill="1" applyBorder="1" applyAlignment="1" applyProtection="1">
      <alignment horizontal="center" vertical="center"/>
    </xf>
    <xf numFmtId="0" fontId="25" fillId="37" borderId="53" xfId="0" applyFont="1" applyFill="1" applyBorder="1" applyAlignment="1" applyProtection="1">
      <alignment vertical="center"/>
    </xf>
    <xf numFmtId="0" fontId="25" fillId="37" borderId="51" xfId="0" applyFont="1" applyFill="1" applyBorder="1" applyAlignment="1" applyProtection="1">
      <alignment vertical="center"/>
    </xf>
    <xf numFmtId="0" fontId="25" fillId="37" borderId="36" xfId="0" applyFont="1" applyFill="1" applyBorder="1" applyAlignment="1" applyProtection="1">
      <alignment horizontal="center" vertical="center"/>
    </xf>
    <xf numFmtId="0" fontId="49" fillId="40" borderId="46" xfId="0" applyFont="1" applyFill="1" applyBorder="1" applyAlignment="1" applyProtection="1">
      <alignment horizontal="center" vertical="center" wrapText="1"/>
    </xf>
    <xf numFmtId="0" fontId="45" fillId="40" borderId="12" xfId="0" applyFont="1" applyFill="1" applyBorder="1" applyAlignment="1" applyProtection="1">
      <alignment horizontal="center" vertical="center" wrapText="1"/>
    </xf>
    <xf numFmtId="3" fontId="20" fillId="28" borderId="52" xfId="0" applyNumberFormat="1" applyFont="1" applyFill="1" applyBorder="1" applyAlignment="1" applyProtection="1">
      <alignment horizontal="center" vertical="center" wrapText="1"/>
    </xf>
    <xf numFmtId="1" fontId="26" fillId="36" borderId="21" xfId="41" applyNumberFormat="1" applyFont="1" applyFill="1" applyBorder="1" applyAlignment="1" applyProtection="1">
      <alignment horizontal="center" vertical="center" wrapText="1"/>
    </xf>
    <xf numFmtId="0" fontId="25" fillId="33" borderId="12" xfId="41" applyNumberFormat="1" applyFont="1" applyFill="1" applyBorder="1" applyAlignment="1" applyProtection="1">
      <alignment horizontal="center" vertical="center" wrapText="1"/>
    </xf>
    <xf numFmtId="3" fontId="26" fillId="33" borderId="21" xfId="0" applyNumberFormat="1" applyFont="1" applyFill="1" applyBorder="1" applyAlignment="1" applyProtection="1">
      <alignment horizontal="center" vertical="center" wrapText="1"/>
    </xf>
    <xf numFmtId="3" fontId="26" fillId="33" borderId="16" xfId="0" applyNumberFormat="1" applyFont="1" applyFill="1" applyBorder="1" applyAlignment="1" applyProtection="1">
      <alignment horizontal="center" vertical="center" wrapText="1"/>
    </xf>
    <xf numFmtId="3" fontId="25" fillId="33" borderId="12" xfId="41" applyNumberFormat="1" applyFont="1" applyFill="1" applyBorder="1" applyAlignment="1" applyProtection="1">
      <alignment horizontal="center" vertical="center" wrapText="1"/>
    </xf>
    <xf numFmtId="3" fontId="26" fillId="33" borderId="21" xfId="41" applyNumberFormat="1" applyFont="1" applyFill="1" applyBorder="1" applyAlignment="1" applyProtection="1">
      <alignment horizontal="center" vertical="center" wrapText="1"/>
    </xf>
    <xf numFmtId="3" fontId="26" fillId="33" borderId="15" xfId="41" applyNumberFormat="1" applyFont="1" applyFill="1" applyBorder="1" applyAlignment="1" applyProtection="1">
      <alignment horizontal="center" vertical="center" wrapText="1"/>
    </xf>
    <xf numFmtId="3" fontId="26" fillId="33" borderId="14" xfId="41" applyNumberFormat="1" applyFont="1" applyFill="1" applyBorder="1" applyAlignment="1" applyProtection="1">
      <alignment horizontal="center" vertical="center" wrapText="1"/>
    </xf>
    <xf numFmtId="49" fontId="20" fillId="25" borderId="12" xfId="0" applyNumberFormat="1" applyFont="1" applyFill="1" applyBorder="1" applyAlignment="1" applyProtection="1">
      <alignment horizontal="center" vertical="center" wrapText="1"/>
    </xf>
    <xf numFmtId="0" fontId="22" fillId="0" borderId="13" xfId="0" applyFont="1" applyFill="1" applyBorder="1" applyAlignment="1" applyProtection="1">
      <alignment horizontal="left" vertical="center"/>
    </xf>
    <xf numFmtId="3" fontId="51" fillId="38" borderId="0" xfId="0" applyNumberFormat="1" applyFont="1" applyFill="1" applyBorder="1" applyAlignment="1" applyProtection="1">
      <alignment horizontal="left" vertical="center"/>
    </xf>
    <xf numFmtId="3" fontId="51" fillId="30" borderId="30" xfId="0" applyNumberFormat="1" applyFont="1" applyFill="1" applyBorder="1" applyAlignment="1" applyProtection="1">
      <alignment horizontal="left" vertical="center"/>
    </xf>
    <xf numFmtId="0" fontId="22" fillId="0" borderId="0" xfId="38"/>
    <xf numFmtId="0" fontId="22" fillId="0" borderId="17" xfId="38" applyFont="1" applyBorder="1" applyAlignment="1">
      <alignment horizontal="justify" vertical="center" wrapText="1"/>
    </xf>
    <xf numFmtId="0" fontId="46" fillId="43" borderId="16" xfId="38" applyFont="1" applyFill="1" applyBorder="1" applyAlignment="1">
      <alignment horizontal="justify" vertical="center" wrapText="1"/>
    </xf>
    <xf numFmtId="0" fontId="22" fillId="0" borderId="16" xfId="38" applyFont="1" applyBorder="1" applyAlignment="1">
      <alignment horizontal="justify" vertical="center" wrapText="1"/>
    </xf>
    <xf numFmtId="0" fontId="46" fillId="42" borderId="15" xfId="38" applyFont="1" applyFill="1" applyBorder="1" applyAlignment="1">
      <alignment vertical="center"/>
    </xf>
    <xf numFmtId="0" fontId="29" fillId="0" borderId="17" xfId="38" applyFont="1" applyBorder="1" applyAlignment="1">
      <alignment horizontal="center" vertical="center"/>
    </xf>
    <xf numFmtId="0" fontId="42" fillId="0" borderId="16" xfId="38" applyFont="1" applyBorder="1" applyAlignment="1">
      <alignment horizontal="justify" vertical="center" wrapText="1"/>
    </xf>
    <xf numFmtId="0" fontId="22" fillId="0" borderId="15" xfId="38" applyFont="1" applyBorder="1" applyAlignment="1">
      <alignment horizontal="justify" vertical="center" wrapText="1"/>
    </xf>
    <xf numFmtId="0" fontId="29" fillId="0" borderId="16" xfId="38" applyFont="1" applyBorder="1" applyAlignment="1">
      <alignment horizontal="center" vertical="center"/>
    </xf>
    <xf numFmtId="0" fontId="29" fillId="0" borderId="15" xfId="38" applyFont="1" applyBorder="1" applyAlignment="1">
      <alignment horizontal="center" vertical="center"/>
    </xf>
    <xf numFmtId="0" fontId="42" fillId="0" borderId="16" xfId="0" applyFont="1" applyBorder="1" applyAlignment="1">
      <alignment horizontal="justify" vertical="center" wrapText="1"/>
    </xf>
    <xf numFmtId="0" fontId="26" fillId="46" borderId="12" xfId="0" applyFont="1" applyFill="1" applyBorder="1" applyAlignment="1" applyProtection="1">
      <alignment horizontal="left" vertical="center" wrapText="1"/>
    </xf>
    <xf numFmtId="0" fontId="53" fillId="0" borderId="12" xfId="0" applyFont="1" applyBorder="1" applyAlignment="1">
      <alignment horizontal="left" vertical="center" wrapText="1"/>
    </xf>
    <xf numFmtId="0" fontId="26" fillId="27" borderId="12" xfId="0" applyFont="1" applyFill="1" applyBorder="1" applyAlignment="1" applyProtection="1">
      <alignment horizontal="left" vertical="center" wrapText="1"/>
    </xf>
    <xf numFmtId="0" fontId="54" fillId="55" borderId="12" xfId="0" applyFont="1" applyFill="1" applyBorder="1" applyAlignment="1">
      <alignment horizontal="left" vertical="center" wrapText="1"/>
    </xf>
    <xf numFmtId="0" fontId="36" fillId="0" borderId="0" xfId="0" applyFont="1" applyAlignment="1">
      <alignment horizontal="left" vertical="center" wrapText="1"/>
    </xf>
    <xf numFmtId="0" fontId="52" fillId="56" borderId="12" xfId="0" applyFont="1" applyFill="1" applyBorder="1" applyAlignment="1">
      <alignment horizontal="left" vertical="center"/>
    </xf>
    <xf numFmtId="0" fontId="36" fillId="0" borderId="0" xfId="0" applyFont="1" applyAlignment="1">
      <alignment horizontal="left"/>
    </xf>
    <xf numFmtId="3" fontId="26" fillId="27" borderId="12" xfId="0" applyNumberFormat="1" applyFont="1" applyFill="1" applyBorder="1" applyAlignment="1" applyProtection="1">
      <alignment horizontal="left" vertical="center" wrapText="1"/>
    </xf>
    <xf numFmtId="0" fontId="26" fillId="46" borderId="12" xfId="0" applyFont="1" applyFill="1" applyBorder="1" applyAlignment="1" applyProtection="1">
      <alignment horizontal="left" vertical="center"/>
    </xf>
    <xf numFmtId="0" fontId="52" fillId="54" borderId="12" xfId="0" applyFont="1" applyFill="1" applyBorder="1" applyAlignment="1">
      <alignment horizontal="left" vertical="center" wrapText="1"/>
    </xf>
    <xf numFmtId="0" fontId="26" fillId="27" borderId="12" xfId="0" applyFont="1" applyFill="1" applyBorder="1" applyAlignment="1" applyProtection="1">
      <alignment horizontal="left" vertical="center"/>
    </xf>
    <xf numFmtId="0" fontId="22" fillId="0" borderId="12" xfId="0" applyFont="1" applyBorder="1" applyAlignment="1">
      <alignment horizontal="left"/>
    </xf>
    <xf numFmtId="0" fontId="25" fillId="0" borderId="12" xfId="0" applyFont="1" applyBorder="1" applyAlignment="1">
      <alignment horizontal="left" vertical="center"/>
    </xf>
    <xf numFmtId="0" fontId="24" fillId="0" borderId="36" xfId="0" applyFont="1" applyFill="1" applyBorder="1" applyAlignment="1" applyProtection="1">
      <alignment vertical="center" wrapText="1"/>
    </xf>
    <xf numFmtId="0" fontId="24" fillId="0" borderId="53" xfId="0" applyFont="1" applyFill="1" applyBorder="1" applyAlignment="1" applyProtection="1">
      <alignment vertical="center" wrapText="1"/>
    </xf>
    <xf numFmtId="0" fontId="24" fillId="0" borderId="51" xfId="0" applyFont="1" applyFill="1" applyBorder="1" applyAlignment="1" applyProtection="1">
      <alignment vertical="center" wrapText="1"/>
    </xf>
    <xf numFmtId="0" fontId="20" fillId="38" borderId="27" xfId="0" applyFont="1" applyFill="1" applyBorder="1" applyAlignment="1" applyProtection="1">
      <alignment horizontal="left" vertical="center" wrapText="1"/>
    </xf>
    <xf numFmtId="0" fontId="20" fillId="38" borderId="13" xfId="0" applyFont="1" applyFill="1" applyBorder="1" applyAlignment="1" applyProtection="1">
      <alignment horizontal="left" vertical="center" wrapText="1"/>
    </xf>
    <xf numFmtId="0" fontId="20" fillId="38" borderId="24" xfId="0" applyFont="1" applyFill="1" applyBorder="1" applyAlignment="1" applyProtection="1">
      <alignment horizontal="left" vertical="center" wrapText="1"/>
    </xf>
    <xf numFmtId="0" fontId="20" fillId="38" borderId="0" xfId="0" applyFont="1" applyFill="1" applyBorder="1" applyAlignment="1" applyProtection="1">
      <alignment horizontal="left" vertical="center" wrapText="1"/>
    </xf>
    <xf numFmtId="0" fontId="20" fillId="38" borderId="60" xfId="0" applyFont="1" applyFill="1" applyBorder="1" applyAlignment="1" applyProtection="1">
      <alignment horizontal="left" vertical="center" wrapText="1"/>
    </xf>
    <xf numFmtId="0" fontId="20" fillId="38" borderId="30" xfId="0" applyFont="1" applyFill="1" applyBorder="1" applyAlignment="1" applyProtection="1">
      <alignment horizontal="left" vertical="center" wrapText="1"/>
    </xf>
    <xf numFmtId="49" fontId="20" fillId="25" borderId="12" xfId="0" applyNumberFormat="1" applyFont="1" applyFill="1" applyBorder="1" applyAlignment="1" applyProtection="1">
      <alignment horizontal="center" vertical="center" wrapText="1"/>
    </xf>
    <xf numFmtId="0" fontId="28" fillId="0" borderId="59" xfId="0" applyFont="1" applyFill="1" applyBorder="1" applyAlignment="1" applyProtection="1">
      <alignment vertical="center" wrapText="1"/>
    </xf>
    <xf numFmtId="0" fontId="28" fillId="0" borderId="61" xfId="0" applyFont="1" applyBorder="1" applyAlignment="1" applyProtection="1">
      <alignment vertical="center" wrapText="1"/>
    </xf>
    <xf numFmtId="3" fontId="20" fillId="28" borderId="12" xfId="0" applyNumberFormat="1" applyFont="1" applyFill="1" applyBorder="1" applyAlignment="1" applyProtection="1">
      <alignment horizontal="center" vertical="center" wrapText="1"/>
    </xf>
    <xf numFmtId="0" fontId="43" fillId="58" borderId="12" xfId="0" applyNumberFormat="1" applyFont="1" applyFill="1" applyBorder="1" applyAlignment="1" applyProtection="1">
      <alignment horizontal="left" vertical="center" wrapText="1"/>
      <protection locked="0"/>
    </xf>
    <xf numFmtId="0" fontId="56" fillId="58" borderId="12" xfId="0" applyNumberFormat="1" applyFont="1" applyFill="1" applyBorder="1" applyAlignment="1" applyProtection="1">
      <alignment horizontal="left" vertical="center" wrapText="1"/>
      <protection locked="0"/>
    </xf>
    <xf numFmtId="0" fontId="20" fillId="37" borderId="19" xfId="0" applyFont="1" applyFill="1" applyBorder="1" applyAlignment="1" applyProtection="1">
      <alignment horizontal="center" vertical="center" wrapText="1"/>
    </xf>
    <xf numFmtId="0" fontId="0" fillId="37" borderId="40" xfId="0" applyFill="1" applyBorder="1" applyAlignment="1" applyProtection="1">
      <alignment horizontal="center" vertical="center" wrapText="1"/>
    </xf>
    <xf numFmtId="0" fontId="0" fillId="37" borderId="31" xfId="0" applyFill="1" applyBorder="1" applyAlignment="1" applyProtection="1">
      <alignment horizontal="center" vertical="center" wrapText="1"/>
    </xf>
    <xf numFmtId="0" fontId="20" fillId="0" borderId="59"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3" fontId="20" fillId="27" borderId="12" xfId="0" applyNumberFormat="1" applyFont="1" applyFill="1" applyBorder="1" applyAlignment="1" applyProtection="1">
      <alignment horizontal="center" vertical="center" wrapText="1"/>
    </xf>
    <xf numFmtId="0" fontId="22" fillId="27" borderId="21" xfId="0" applyFont="1" applyFill="1" applyBorder="1" applyAlignment="1" applyProtection="1">
      <alignment horizontal="center" vertical="center" wrapText="1"/>
    </xf>
    <xf numFmtId="0" fontId="55" fillId="37" borderId="40" xfId="0" applyFont="1" applyFill="1" applyBorder="1" applyAlignment="1" applyProtection="1">
      <alignment horizontal="center" vertical="center"/>
    </xf>
    <xf numFmtId="0" fontId="20" fillId="45" borderId="17" xfId="0" applyFont="1" applyFill="1" applyBorder="1" applyAlignment="1" applyProtection="1">
      <alignment horizontal="center" vertical="center" wrapText="1"/>
    </xf>
    <xf numFmtId="0" fontId="0" fillId="45" borderId="17" xfId="0" applyFill="1" applyBorder="1" applyAlignment="1" applyProtection="1">
      <alignment vertical="center"/>
    </xf>
    <xf numFmtId="0" fontId="20" fillId="27" borderId="56" xfId="0" applyFont="1" applyFill="1" applyBorder="1" applyAlignment="1" applyProtection="1">
      <alignment horizontal="left" vertical="center" wrapText="1"/>
    </xf>
    <xf numFmtId="0" fontId="20" fillId="27" borderId="49" xfId="0" applyFont="1" applyFill="1" applyBorder="1" applyAlignment="1" applyProtection="1">
      <alignment horizontal="left" vertical="center" wrapText="1"/>
    </xf>
    <xf numFmtId="0" fontId="20" fillId="27" borderId="57" xfId="0" applyFont="1" applyFill="1" applyBorder="1" applyAlignment="1" applyProtection="1">
      <alignment horizontal="left" vertical="center" wrapText="1"/>
    </xf>
    <xf numFmtId="0" fontId="25" fillId="0" borderId="12" xfId="0" applyFont="1" applyBorder="1" applyAlignment="1" applyProtection="1">
      <alignment horizontal="center" vertical="center" wrapText="1"/>
      <protection locked="0"/>
    </xf>
    <xf numFmtId="0" fontId="20" fillId="0" borderId="58"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27" borderId="56" xfId="0" applyFont="1" applyFill="1" applyBorder="1" applyAlignment="1" applyProtection="1">
      <alignment vertical="center"/>
    </xf>
    <xf numFmtId="0" fontId="20" fillId="27" borderId="49" xfId="0" applyFont="1" applyFill="1" applyBorder="1" applyAlignment="1" applyProtection="1">
      <alignment vertical="center"/>
    </xf>
    <xf numFmtId="0" fontId="20" fillId="27" borderId="57" xfId="0" applyFont="1" applyFill="1" applyBorder="1" applyAlignment="1" applyProtection="1">
      <alignment vertical="center"/>
    </xf>
    <xf numFmtId="0" fontId="45" fillId="0" borderId="23"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49" fillId="40" borderId="46" xfId="0" applyFont="1" applyFill="1" applyBorder="1" applyAlignment="1" applyProtection="1">
      <alignment horizontal="center" vertical="center" wrapText="1"/>
    </xf>
    <xf numFmtId="0" fontId="49" fillId="40" borderId="35" xfId="0" applyFont="1" applyFill="1" applyBorder="1" applyAlignment="1" applyProtection="1">
      <alignment horizontal="center" vertical="center" wrapText="1"/>
    </xf>
    <xf numFmtId="0" fontId="22" fillId="40" borderId="19" xfId="0" applyFont="1" applyFill="1" applyBorder="1" applyAlignment="1" applyProtection="1">
      <alignment horizontal="left" vertical="center" wrapText="1"/>
    </xf>
    <xf numFmtId="0" fontId="20" fillId="40" borderId="40" xfId="0" applyFont="1" applyFill="1" applyBorder="1" applyAlignment="1" applyProtection="1">
      <alignment horizontal="left" vertical="center" wrapText="1"/>
    </xf>
    <xf numFmtId="0" fontId="20" fillId="40" borderId="31" xfId="0" applyFont="1" applyFill="1" applyBorder="1" applyAlignment="1" applyProtection="1">
      <alignment horizontal="left" vertical="center" wrapText="1"/>
    </xf>
    <xf numFmtId="0" fontId="25" fillId="0" borderId="23" xfId="0" applyFont="1" applyFill="1" applyBorder="1" applyAlignment="1" applyProtection="1">
      <alignment horizontal="right" vertical="center"/>
    </xf>
    <xf numFmtId="0" fontId="25" fillId="0" borderId="35" xfId="0" applyFont="1" applyFill="1" applyBorder="1" applyAlignment="1" applyProtection="1">
      <alignment horizontal="right" vertical="center"/>
    </xf>
    <xf numFmtId="0" fontId="45" fillId="40" borderId="12" xfId="0" applyFont="1" applyFill="1" applyBorder="1" applyAlignment="1" applyProtection="1">
      <alignment horizontal="center" vertical="center" wrapText="1"/>
    </xf>
    <xf numFmtId="164" fontId="29" fillId="0" borderId="0" xfId="0" applyNumberFormat="1" applyFont="1" applyFill="1" applyBorder="1" applyAlignment="1" applyProtection="1">
      <alignment horizontal="center" vertical="center" wrapText="1"/>
    </xf>
    <xf numFmtId="0" fontId="20" fillId="45" borderId="19" xfId="0" applyFont="1" applyFill="1" applyBorder="1" applyAlignment="1" applyProtection="1">
      <alignment horizontal="center" vertical="center" wrapText="1"/>
    </xf>
    <xf numFmtId="0" fontId="0" fillId="45" borderId="40" xfId="0" applyFill="1" applyBorder="1" applyAlignment="1" applyProtection="1">
      <alignment horizontal="center" vertical="center" wrapText="1"/>
    </xf>
    <xf numFmtId="0" fontId="0" fillId="45" borderId="31" xfId="0" applyFill="1" applyBorder="1" applyAlignment="1" applyProtection="1">
      <alignment horizontal="center" vertical="center" wrapText="1"/>
    </xf>
    <xf numFmtId="0" fontId="20" fillId="47" borderId="56" xfId="0" applyFont="1" applyFill="1" applyBorder="1" applyAlignment="1" applyProtection="1">
      <alignment vertical="center" wrapText="1"/>
    </xf>
    <xf numFmtId="0" fontId="20" fillId="47" borderId="49" xfId="0" applyFont="1" applyFill="1" applyBorder="1" applyAlignment="1" applyProtection="1">
      <alignment vertical="center" wrapText="1"/>
    </xf>
    <xf numFmtId="0" fontId="20" fillId="47" borderId="57" xfId="0" applyFont="1" applyFill="1" applyBorder="1" applyAlignment="1" applyProtection="1">
      <alignment vertical="center" wrapText="1"/>
    </xf>
    <xf numFmtId="0" fontId="20" fillId="47" borderId="18" xfId="0" applyFont="1" applyFill="1" applyBorder="1" applyAlignment="1" applyProtection="1">
      <alignment horizontal="left" vertical="center" wrapText="1"/>
    </xf>
    <xf numFmtId="0" fontId="20" fillId="47" borderId="13" xfId="0" applyFont="1" applyFill="1" applyBorder="1" applyAlignment="1" applyProtection="1">
      <alignment horizontal="left" vertical="center" wrapText="1"/>
    </xf>
    <xf numFmtId="0" fontId="20" fillId="47" borderId="38" xfId="0" applyFont="1" applyFill="1" applyBorder="1" applyAlignment="1" applyProtection="1">
      <alignment horizontal="left" vertical="center" wrapText="1"/>
    </xf>
    <xf numFmtId="0" fontId="20" fillId="47" borderId="56" xfId="0" applyFont="1" applyFill="1" applyBorder="1" applyAlignment="1" applyProtection="1">
      <alignment horizontal="left" vertical="center" wrapText="1"/>
    </xf>
    <xf numFmtId="0" fontId="20" fillId="47" borderId="49" xfId="0" applyFont="1" applyFill="1" applyBorder="1" applyAlignment="1" applyProtection="1">
      <alignment horizontal="left" vertical="center" wrapText="1"/>
    </xf>
    <xf numFmtId="0" fontId="20" fillId="47" borderId="57" xfId="0" applyFont="1" applyFill="1" applyBorder="1" applyAlignment="1" applyProtection="1">
      <alignment horizontal="left" vertical="center" wrapText="1"/>
    </xf>
    <xf numFmtId="49" fontId="20" fillId="25" borderId="58" xfId="0" applyNumberFormat="1" applyFont="1" applyFill="1" applyBorder="1" applyAlignment="1" applyProtection="1">
      <alignment horizontal="center" vertical="center" wrapText="1"/>
    </xf>
    <xf numFmtId="0" fontId="20" fillId="27" borderId="56" xfId="0" applyFont="1" applyFill="1" applyBorder="1" applyAlignment="1" applyProtection="1">
      <alignment vertical="center" wrapText="1"/>
    </xf>
    <xf numFmtId="0" fontId="20" fillId="27" borderId="49" xfId="0" applyFont="1" applyFill="1" applyBorder="1" applyAlignment="1" applyProtection="1">
      <alignment vertical="center" wrapText="1"/>
    </xf>
    <xf numFmtId="0" fontId="20" fillId="27" borderId="38" xfId="0" applyFont="1" applyFill="1" applyBorder="1" applyAlignment="1" applyProtection="1">
      <alignment vertical="center" wrapText="1"/>
    </xf>
    <xf numFmtId="3" fontId="20" fillId="27" borderId="58" xfId="0" applyNumberFormat="1" applyFont="1" applyFill="1" applyBorder="1" applyAlignment="1" applyProtection="1">
      <alignment horizontal="center" vertical="center" wrapText="1"/>
    </xf>
    <xf numFmtId="3" fontId="20" fillId="28" borderId="58" xfId="0" applyNumberFormat="1" applyFont="1" applyFill="1" applyBorder="1" applyAlignment="1" applyProtection="1">
      <alignment horizontal="center" vertical="center" wrapText="1"/>
    </xf>
    <xf numFmtId="164" fontId="21" fillId="58" borderId="12" xfId="0" applyNumberFormat="1" applyFont="1" applyFill="1" applyBorder="1" applyAlignment="1" applyProtection="1">
      <alignment horizontal="left" vertical="center" wrapText="1"/>
      <protection locked="0"/>
    </xf>
    <xf numFmtId="0" fontId="20" fillId="46" borderId="17" xfId="0" applyFont="1" applyFill="1" applyBorder="1" applyAlignment="1" applyProtection="1">
      <alignment vertical="center"/>
    </xf>
    <xf numFmtId="0" fontId="0" fillId="46" borderId="17" xfId="0" applyFill="1" applyBorder="1" applyAlignment="1" applyProtection="1">
      <alignment vertical="center"/>
    </xf>
    <xf numFmtId="0" fontId="20" fillId="46" borderId="18" xfId="0" applyFont="1" applyFill="1" applyBorder="1" applyAlignment="1" applyProtection="1">
      <alignment vertical="center" wrapText="1"/>
    </xf>
    <xf numFmtId="0" fontId="20" fillId="46" borderId="13" xfId="0" applyFont="1" applyFill="1" applyBorder="1" applyAlignment="1" applyProtection="1">
      <alignment vertical="center" wrapText="1"/>
    </xf>
    <xf numFmtId="0" fontId="20" fillId="46" borderId="38" xfId="0" applyFont="1" applyFill="1" applyBorder="1" applyAlignment="1" applyProtection="1">
      <alignment vertical="center" wrapText="1"/>
    </xf>
    <xf numFmtId="3" fontId="20" fillId="28" borderId="19" xfId="0" applyNumberFormat="1" applyFont="1" applyFill="1" applyBorder="1" applyAlignment="1" applyProtection="1">
      <alignment horizontal="center" vertical="center" wrapText="1"/>
    </xf>
    <xf numFmtId="3" fontId="20" fillId="28" borderId="40" xfId="0" applyNumberFormat="1" applyFont="1" applyFill="1" applyBorder="1" applyAlignment="1" applyProtection="1">
      <alignment horizontal="center" vertical="center" wrapText="1"/>
    </xf>
    <xf numFmtId="3" fontId="20" fillId="28" borderId="31" xfId="0" applyNumberFormat="1" applyFont="1" applyFill="1" applyBorder="1" applyAlignment="1" applyProtection="1">
      <alignment horizontal="center" vertical="center" wrapText="1"/>
    </xf>
    <xf numFmtId="3" fontId="20" fillId="57" borderId="58" xfId="0" applyNumberFormat="1" applyFont="1" applyFill="1" applyBorder="1" applyAlignment="1" applyProtection="1">
      <alignment horizontal="center" vertical="center" wrapText="1"/>
    </xf>
    <xf numFmtId="0" fontId="20" fillId="37" borderId="56" xfId="0" applyFont="1" applyFill="1" applyBorder="1" applyAlignment="1" applyProtection="1">
      <alignment horizontal="center" vertical="center" wrapText="1"/>
    </xf>
    <xf numFmtId="0" fontId="20" fillId="37" borderId="49" xfId="0" applyFont="1" applyFill="1" applyBorder="1" applyAlignment="1" applyProtection="1">
      <alignment horizontal="center" vertical="center" wrapText="1"/>
    </xf>
    <xf numFmtId="0" fontId="20" fillId="37" borderId="57" xfId="0" applyFont="1" applyFill="1" applyBorder="1" applyAlignment="1" applyProtection="1">
      <alignment horizontal="center" vertical="center" wrapText="1"/>
    </xf>
    <xf numFmtId="0" fontId="20" fillId="27" borderId="18" xfId="0" applyFont="1" applyFill="1" applyBorder="1" applyAlignment="1" applyProtection="1">
      <alignment horizontal="left" vertical="center" wrapText="1"/>
    </xf>
    <xf numFmtId="0" fontId="20" fillId="27" borderId="13" xfId="0" applyFont="1" applyFill="1" applyBorder="1" applyAlignment="1" applyProtection="1">
      <alignment horizontal="left" vertical="center" wrapText="1"/>
    </xf>
    <xf numFmtId="0" fontId="20" fillId="27" borderId="38" xfId="0" applyFont="1" applyFill="1" applyBorder="1" applyAlignment="1" applyProtection="1">
      <alignment horizontal="left" vertical="center" wrapText="1"/>
    </xf>
    <xf numFmtId="0" fontId="20" fillId="0" borderId="12" xfId="0" applyFont="1" applyBorder="1" applyAlignment="1" applyProtection="1">
      <alignment horizontal="center" vertical="center" wrapText="1"/>
    </xf>
    <xf numFmtId="0" fontId="55" fillId="37" borderId="12" xfId="0" applyFont="1" applyFill="1" applyBorder="1" applyAlignment="1" applyProtection="1">
      <alignment horizontal="left" vertical="center"/>
    </xf>
    <xf numFmtId="4" fontId="20" fillId="0" borderId="12" xfId="0" applyNumberFormat="1" applyFont="1" applyFill="1" applyBorder="1" applyAlignment="1" applyProtection="1">
      <alignment horizontal="center" vertical="center" wrapText="1"/>
    </xf>
    <xf numFmtId="4" fontId="20" fillId="0" borderId="17" xfId="0" applyNumberFormat="1" applyFont="1" applyFill="1" applyBorder="1" applyAlignment="1" applyProtection="1">
      <alignment horizontal="center" vertical="center" wrapText="1"/>
    </xf>
    <xf numFmtId="3" fontId="25" fillId="0" borderId="19" xfId="0" applyNumberFormat="1" applyFont="1" applyFill="1" applyBorder="1" applyAlignment="1" applyProtection="1">
      <alignment horizontal="center" vertical="center" wrapText="1"/>
      <protection locked="0"/>
    </xf>
    <xf numFmtId="3" fontId="25" fillId="0" borderId="31" xfId="0" applyNumberFormat="1" applyFont="1" applyFill="1" applyBorder="1" applyAlignment="1" applyProtection="1">
      <alignment horizontal="center" vertical="center" wrapText="1"/>
      <protection locked="0"/>
    </xf>
    <xf numFmtId="0" fontId="25" fillId="0" borderId="12" xfId="0" applyNumberFormat="1" applyFont="1" applyBorder="1" applyAlignment="1" applyProtection="1">
      <alignment horizontal="center" vertical="center" wrapText="1"/>
      <protection locked="0"/>
    </xf>
    <xf numFmtId="0" fontId="26" fillId="40" borderId="12" xfId="0" applyFont="1" applyFill="1" applyBorder="1" applyAlignment="1" applyProtection="1">
      <alignment horizontal="center" vertical="center" wrapText="1"/>
    </xf>
    <xf numFmtId="0" fontId="20" fillId="27" borderId="12" xfId="0" applyFont="1" applyFill="1" applyBorder="1" applyAlignment="1" applyProtection="1">
      <alignment horizontal="left" vertical="center" wrapText="1"/>
    </xf>
    <xf numFmtId="0" fontId="25" fillId="0" borderId="12" xfId="0" applyFont="1" applyFill="1" applyBorder="1" applyAlignment="1" applyProtection="1">
      <alignment horizontal="right" vertical="center" wrapText="1"/>
    </xf>
    <xf numFmtId="3" fontId="20" fillId="27" borderId="54" xfId="0" applyNumberFormat="1" applyFont="1" applyFill="1" applyBorder="1" applyAlignment="1" applyProtection="1">
      <alignment horizontal="center" vertical="center" wrapText="1"/>
    </xf>
    <xf numFmtId="0" fontId="22" fillId="27" borderId="55" xfId="0" applyFont="1" applyFill="1" applyBorder="1" applyAlignment="1" applyProtection="1">
      <alignment horizontal="center" vertical="center" wrapText="1"/>
    </xf>
    <xf numFmtId="15" fontId="25" fillId="0" borderId="19" xfId="0" applyNumberFormat="1" applyFont="1" applyFill="1" applyBorder="1" applyAlignment="1" applyProtection="1">
      <alignment horizontal="center" vertical="center" wrapText="1"/>
      <protection locked="0"/>
    </xf>
    <xf numFmtId="15" fontId="25" fillId="0" borderId="31" xfId="0" applyNumberFormat="1" applyFont="1" applyFill="1" applyBorder="1" applyAlignment="1" applyProtection="1">
      <alignment horizontal="center" vertical="center" wrapText="1"/>
      <protection locked="0"/>
    </xf>
    <xf numFmtId="0" fontId="20" fillId="45" borderId="48" xfId="0" applyFont="1" applyFill="1" applyBorder="1" applyAlignment="1" applyProtection="1">
      <alignment horizontal="center" vertical="center" wrapText="1"/>
    </xf>
    <xf numFmtId="0" fontId="20" fillId="45" borderId="49" xfId="0" applyFont="1" applyFill="1" applyBorder="1" applyAlignment="1" applyProtection="1">
      <alignment horizontal="center" vertical="center" wrapText="1"/>
    </xf>
    <xf numFmtId="0" fontId="20" fillId="45" borderId="50" xfId="0" applyFont="1" applyFill="1" applyBorder="1" applyAlignment="1" applyProtection="1">
      <alignment horizontal="center" vertical="center" wrapText="1"/>
    </xf>
    <xf numFmtId="0" fontId="20" fillId="27" borderId="15" xfId="0" applyFont="1" applyFill="1" applyBorder="1" applyAlignment="1" applyProtection="1">
      <alignment horizontal="left" vertical="center" wrapText="1"/>
    </xf>
    <xf numFmtId="4" fontId="22" fillId="25" borderId="14"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center" vertical="center" wrapText="1"/>
      <protection locked="0"/>
    </xf>
    <xf numFmtId="0" fontId="22" fillId="27" borderId="12" xfId="0" applyFont="1" applyFill="1" applyBorder="1" applyAlignment="1" applyProtection="1">
      <alignment horizontal="center" vertical="center" wrapText="1"/>
    </xf>
    <xf numFmtId="4" fontId="25" fillId="0" borderId="12" xfId="0" applyNumberFormat="1" applyFont="1" applyFill="1" applyBorder="1" applyAlignment="1" applyProtection="1">
      <alignment horizontal="center" vertical="center" wrapText="1"/>
      <protection locked="0"/>
    </xf>
    <xf numFmtId="0" fontId="22" fillId="40" borderId="40" xfId="0" applyFont="1" applyFill="1" applyBorder="1" applyAlignment="1" applyProtection="1">
      <alignment horizontal="left" vertical="center" wrapText="1"/>
    </xf>
    <xf numFmtId="0" fontId="22" fillId="40" borderId="31" xfId="0" applyFont="1" applyFill="1" applyBorder="1" applyAlignment="1" applyProtection="1">
      <alignment horizontal="left" vertical="center" wrapText="1"/>
    </xf>
    <xf numFmtId="3" fontId="20" fillId="0" borderId="19" xfId="0" applyNumberFormat="1" applyFont="1" applyFill="1" applyBorder="1" applyAlignment="1" applyProtection="1">
      <alignment horizontal="center" vertical="center" wrapText="1"/>
    </xf>
    <xf numFmtId="3" fontId="20" fillId="0" borderId="31" xfId="0" applyNumberFormat="1" applyFont="1" applyFill="1" applyBorder="1" applyAlignment="1" applyProtection="1">
      <alignment horizontal="center" vertical="center" wrapText="1"/>
    </xf>
    <xf numFmtId="3" fontId="20" fillId="27" borderId="19" xfId="0" applyNumberFormat="1" applyFont="1" applyFill="1" applyBorder="1" applyAlignment="1" applyProtection="1">
      <alignment horizontal="center" vertical="center" wrapText="1"/>
    </xf>
    <xf numFmtId="0" fontId="22" fillId="27" borderId="36" xfId="0" applyFont="1" applyFill="1" applyBorder="1" applyAlignment="1" applyProtection="1">
      <alignment horizontal="center" vertical="center" wrapText="1"/>
    </xf>
    <xf numFmtId="0" fontId="21" fillId="58" borderId="12" xfId="0" applyNumberFormat="1" applyFont="1" applyFill="1" applyBorder="1" applyAlignment="1" applyProtection="1">
      <alignment horizontal="left" vertical="center" wrapText="1"/>
      <protection locked="0"/>
    </xf>
    <xf numFmtId="164" fontId="29" fillId="0" borderId="13" xfId="0" applyNumberFormat="1" applyFont="1" applyFill="1" applyBorder="1" applyAlignment="1" applyProtection="1">
      <alignment horizontal="center" vertical="center" wrapText="1"/>
    </xf>
    <xf numFmtId="0" fontId="21" fillId="58" borderId="12" xfId="0" applyNumberFormat="1" applyFont="1" applyFill="1" applyBorder="1" applyAlignment="1" applyProtection="1">
      <alignment horizontal="left" vertical="center" wrapText="1"/>
    </xf>
    <xf numFmtId="0" fontId="21" fillId="58" borderId="19" xfId="0" applyNumberFormat="1" applyFont="1" applyFill="1" applyBorder="1" applyAlignment="1" applyProtection="1">
      <alignment horizontal="left" vertical="center" wrapText="1"/>
    </xf>
    <xf numFmtId="0" fontId="43" fillId="58" borderId="12" xfId="0" applyNumberFormat="1" applyFont="1" applyFill="1" applyBorder="1" applyAlignment="1" applyProtection="1">
      <alignment horizontal="left" vertical="center" wrapText="1"/>
    </xf>
    <xf numFmtId="0" fontId="56" fillId="58" borderId="12" xfId="0" applyNumberFormat="1" applyFont="1" applyFill="1" applyBorder="1" applyAlignment="1" applyProtection="1">
      <alignment horizontal="left" vertical="center" wrapText="1"/>
    </xf>
    <xf numFmtId="0" fontId="56" fillId="58" borderId="19" xfId="0" applyNumberFormat="1" applyFont="1" applyFill="1" applyBorder="1" applyAlignment="1" applyProtection="1">
      <alignment horizontal="left" vertical="center" wrapText="1"/>
    </xf>
    <xf numFmtId="0" fontId="0" fillId="46" borderId="18" xfId="0" applyFill="1" applyBorder="1" applyAlignment="1" applyProtection="1">
      <alignment vertical="center"/>
    </xf>
    <xf numFmtId="0" fontId="20" fillId="27" borderId="13" xfId="0" applyFont="1" applyFill="1" applyBorder="1" applyAlignment="1" applyProtection="1">
      <alignment vertical="center" wrapText="1"/>
    </xf>
    <xf numFmtId="3" fontId="20" fillId="27" borderId="56" xfId="0" applyNumberFormat="1" applyFont="1" applyFill="1" applyBorder="1" applyAlignment="1" applyProtection="1">
      <alignment horizontal="center" vertical="center" wrapText="1"/>
    </xf>
    <xf numFmtId="0" fontId="55" fillId="40" borderId="12" xfId="0" applyFont="1" applyFill="1" applyBorder="1" applyAlignment="1" applyProtection="1">
      <alignment horizontal="center" vertical="center" wrapText="1"/>
    </xf>
    <xf numFmtId="49" fontId="20" fillId="25" borderId="19" xfId="0" applyNumberFormat="1" applyFont="1" applyFill="1" applyBorder="1" applyAlignment="1" applyProtection="1">
      <alignment horizontal="center" vertical="center" wrapText="1"/>
    </xf>
    <xf numFmtId="49" fontId="20" fillId="25" borderId="31" xfId="0" applyNumberFormat="1" applyFont="1" applyFill="1" applyBorder="1" applyAlignment="1" applyProtection="1">
      <alignment horizontal="center" vertical="center" wrapText="1"/>
    </xf>
    <xf numFmtId="0" fontId="22" fillId="27" borderId="19" xfId="0" applyFont="1" applyFill="1" applyBorder="1" applyAlignment="1" applyProtection="1">
      <alignment horizontal="center" vertical="center" wrapText="1"/>
    </xf>
    <xf numFmtId="0" fontId="25" fillId="37" borderId="40" xfId="0" applyFont="1" applyFill="1" applyBorder="1" applyAlignment="1" applyProtection="1">
      <alignment horizontal="center" vertical="center"/>
    </xf>
    <xf numFmtId="49" fontId="25" fillId="0" borderId="19" xfId="0" applyNumberFormat="1" applyFont="1" applyFill="1" applyBorder="1" applyAlignment="1" applyProtection="1">
      <alignment horizontal="left" vertical="center" wrapText="1"/>
    </xf>
    <xf numFmtId="49" fontId="25" fillId="0" borderId="40" xfId="0" applyNumberFormat="1" applyFont="1" applyFill="1" applyBorder="1" applyAlignment="1" applyProtection="1">
      <alignment horizontal="left" vertical="center" wrapText="1"/>
    </xf>
    <xf numFmtId="0" fontId="0" fillId="45" borderId="18" xfId="0" applyFill="1" applyBorder="1" applyAlignment="1" applyProtection="1">
      <alignment vertical="center"/>
    </xf>
    <xf numFmtId="0" fontId="20" fillId="27" borderId="63" xfId="0" applyFont="1" applyFill="1" applyBorder="1" applyAlignment="1" applyProtection="1">
      <alignment horizontal="left" vertical="center" wrapText="1"/>
    </xf>
    <xf numFmtId="4" fontId="20" fillId="0" borderId="19" xfId="0" applyNumberFormat="1" applyFont="1" applyFill="1" applyBorder="1" applyAlignment="1" applyProtection="1">
      <alignment horizontal="center" vertical="center" wrapText="1"/>
    </xf>
    <xf numFmtId="4" fontId="20" fillId="0" borderId="40" xfId="0" applyNumberFormat="1" applyFont="1" applyFill="1" applyBorder="1" applyAlignment="1" applyProtection="1">
      <alignment horizontal="center" vertical="center" wrapText="1"/>
    </xf>
    <xf numFmtId="0" fontId="26" fillId="40" borderId="19" xfId="0" applyFont="1" applyFill="1" applyBorder="1" applyAlignment="1" applyProtection="1">
      <alignment horizontal="center" vertical="center" wrapText="1"/>
    </xf>
    <xf numFmtId="0" fontId="20" fillId="27" borderId="19" xfId="0" applyFont="1" applyFill="1" applyBorder="1" applyAlignment="1" applyProtection="1">
      <alignment horizontal="left" vertical="center" wrapText="1"/>
    </xf>
    <xf numFmtId="0" fontId="25" fillId="37" borderId="12" xfId="0" applyFont="1" applyFill="1" applyBorder="1" applyAlignment="1" applyProtection="1">
      <alignment horizontal="left" vertical="center"/>
    </xf>
    <xf numFmtId="0" fontId="25" fillId="37" borderId="19" xfId="0" applyFont="1" applyFill="1" applyBorder="1" applyAlignment="1" applyProtection="1">
      <alignment horizontal="left" vertical="center"/>
    </xf>
    <xf numFmtId="4" fontId="22" fillId="25" borderId="39" xfId="0" applyNumberFormat="1" applyFont="1" applyFill="1" applyBorder="1" applyAlignment="1" applyProtection="1">
      <alignment horizontal="center" vertical="center" wrapText="1"/>
    </xf>
    <xf numFmtId="3" fontId="20" fillId="27" borderId="63" xfId="0" applyNumberFormat="1" applyFont="1" applyFill="1" applyBorder="1" applyAlignment="1" applyProtection="1">
      <alignment horizontal="center" vertical="center" wrapText="1"/>
    </xf>
    <xf numFmtId="0" fontId="22" fillId="27" borderId="18" xfId="0" applyFont="1" applyFill="1" applyBorder="1" applyAlignment="1" applyProtection="1">
      <alignment horizontal="center" vertical="center" wrapText="1"/>
    </xf>
    <xf numFmtId="0" fontId="24" fillId="0" borderId="62" xfId="0" applyFont="1" applyFill="1" applyBorder="1" applyAlignment="1" applyProtection="1">
      <alignment vertical="center" wrapText="1"/>
    </xf>
    <xf numFmtId="3" fontId="20" fillId="57" borderId="12" xfId="0" applyNumberFormat="1" applyFont="1" applyFill="1" applyBorder="1" applyAlignment="1" applyProtection="1">
      <alignment horizontal="center" vertical="center" wrapText="1"/>
    </xf>
    <xf numFmtId="0" fontId="0" fillId="37" borderId="30" xfId="0" applyFill="1" applyBorder="1" applyAlignment="1" applyProtection="1">
      <alignment horizontal="center" vertical="center" wrapText="1"/>
    </xf>
    <xf numFmtId="0" fontId="20" fillId="47" borderId="42" xfId="0" applyFont="1" applyFill="1" applyBorder="1" applyAlignment="1" applyProtection="1">
      <alignment horizontal="left" vertical="center" wrapText="1"/>
    </xf>
    <xf numFmtId="0" fontId="0" fillId="46" borderId="16" xfId="0" applyFill="1" applyBorder="1" applyAlignment="1" applyProtection="1">
      <alignment vertical="center"/>
    </xf>
    <xf numFmtId="0" fontId="20" fillId="27" borderId="42" xfId="0" applyFont="1" applyFill="1" applyBorder="1" applyAlignment="1" applyProtection="1">
      <alignment vertical="center"/>
    </xf>
    <xf numFmtId="0" fontId="20" fillId="27" borderId="42" xfId="0" applyFont="1" applyFill="1" applyBorder="1" applyAlignment="1" applyProtection="1">
      <alignment vertical="center" wrapText="1"/>
    </xf>
    <xf numFmtId="0" fontId="20" fillId="46" borderId="0" xfId="0" applyFont="1" applyFill="1" applyBorder="1" applyAlignment="1" applyProtection="1">
      <alignment vertical="center" wrapText="1"/>
    </xf>
    <xf numFmtId="0" fontId="20" fillId="47" borderId="42" xfId="0" applyFont="1" applyFill="1" applyBorder="1" applyAlignment="1" applyProtection="1">
      <alignment vertical="center" wrapText="1"/>
    </xf>
    <xf numFmtId="0" fontId="20" fillId="47" borderId="0" xfId="0" applyFont="1" applyFill="1" applyBorder="1" applyAlignment="1" applyProtection="1">
      <alignment horizontal="left" vertical="center" wrapText="1"/>
    </xf>
    <xf numFmtId="49" fontId="25" fillId="0" borderId="40" xfId="0" applyNumberFormat="1" applyFont="1" applyFill="1" applyBorder="1" applyAlignment="1" applyProtection="1">
      <alignment horizontal="left" vertical="center" wrapText="1"/>
      <protection locked="0"/>
    </xf>
    <xf numFmtId="49" fontId="25" fillId="0" borderId="31" xfId="0" applyNumberFormat="1" applyFont="1" applyFill="1" applyBorder="1" applyAlignment="1" applyProtection="1">
      <alignment horizontal="left" vertical="center" wrapText="1"/>
      <protection locked="0"/>
    </xf>
    <xf numFmtId="0" fontId="20" fillId="27" borderId="0" xfId="0" applyFont="1" applyFill="1" applyBorder="1" applyAlignment="1" applyProtection="1">
      <alignment horizontal="left" vertical="center" wrapText="1"/>
    </xf>
    <xf numFmtId="0" fontId="20" fillId="27" borderId="42" xfId="0" applyFont="1" applyFill="1" applyBorder="1" applyAlignment="1" applyProtection="1">
      <alignment horizontal="left" vertical="center" wrapText="1"/>
    </xf>
    <xf numFmtId="0" fontId="0" fillId="45" borderId="17" xfId="0" applyFill="1" applyBorder="1" applyAlignment="1">
      <alignment vertical="center"/>
    </xf>
    <xf numFmtId="4" fontId="20" fillId="0" borderId="31" xfId="0" applyNumberFormat="1" applyFont="1" applyFill="1" applyBorder="1" applyAlignment="1" applyProtection="1">
      <alignment horizontal="center" vertical="center" wrapText="1"/>
    </xf>
    <xf numFmtId="3" fontId="20" fillId="52" borderId="44" xfId="0" applyNumberFormat="1" applyFont="1" applyFill="1" applyBorder="1" applyAlignment="1" applyProtection="1">
      <alignment horizontal="center" vertical="center" wrapText="1"/>
    </xf>
    <xf numFmtId="0" fontId="0" fillId="52" borderId="44" xfId="0" applyFill="1" applyBorder="1" applyAlignment="1">
      <alignment horizontal="center" vertical="center" wrapText="1"/>
    </xf>
    <xf numFmtId="0" fontId="26" fillId="40" borderId="12" xfId="0" applyFont="1" applyFill="1" applyBorder="1" applyAlignment="1" applyProtection="1">
      <alignment horizontal="center" vertical="center" wrapText="1"/>
      <protection locked="0"/>
    </xf>
    <xf numFmtId="0" fontId="20" fillId="38" borderId="45" xfId="0" applyFont="1" applyFill="1" applyBorder="1" applyAlignment="1" applyProtection="1">
      <alignment horizontal="left" vertical="center" wrapText="1"/>
    </xf>
    <xf numFmtId="0" fontId="20" fillId="38" borderId="46" xfId="0" applyFont="1" applyFill="1" applyBorder="1" applyAlignment="1" applyProtection="1">
      <alignment horizontal="left" vertical="center" wrapText="1"/>
    </xf>
    <xf numFmtId="0" fontId="38" fillId="59" borderId="60" xfId="0" applyFont="1" applyFill="1" applyBorder="1" applyAlignment="1" applyProtection="1">
      <alignment horizontal="center" vertical="center" wrapText="1"/>
    </xf>
    <xf numFmtId="0" fontId="38" fillId="59" borderId="30" xfId="0" applyFont="1" applyFill="1" applyBorder="1" applyAlignment="1" applyProtection="1">
      <alignment horizontal="center" vertical="center" wrapText="1"/>
    </xf>
    <xf numFmtId="0" fontId="38" fillId="59" borderId="37" xfId="0" applyFont="1" applyFill="1" applyBorder="1" applyAlignment="1" applyProtection="1">
      <alignment horizontal="center" vertical="center" wrapText="1"/>
    </xf>
    <xf numFmtId="0" fontId="38" fillId="60" borderId="60" xfId="0" applyFont="1" applyFill="1" applyBorder="1" applyAlignment="1" applyProtection="1">
      <alignment horizontal="center" vertical="center"/>
    </xf>
    <xf numFmtId="0" fontId="38" fillId="60" borderId="30" xfId="0" applyFont="1" applyFill="1" applyBorder="1" applyAlignment="1" applyProtection="1">
      <alignment horizontal="center" vertical="center"/>
    </xf>
    <xf numFmtId="0" fontId="38" fillId="60" borderId="37" xfId="0" applyFont="1" applyFill="1" applyBorder="1" applyAlignment="1" applyProtection="1">
      <alignment horizontal="center" vertical="center"/>
    </xf>
    <xf numFmtId="0" fontId="20" fillId="59" borderId="0" xfId="0" applyFont="1" applyFill="1" applyBorder="1" applyAlignment="1" applyProtection="1">
      <alignment horizontal="center" vertical="center"/>
    </xf>
    <xf numFmtId="0" fontId="20" fillId="59" borderId="10" xfId="0" applyFont="1" applyFill="1" applyBorder="1" applyAlignment="1" applyProtection="1">
      <alignment horizontal="center" vertical="center"/>
    </xf>
    <xf numFmtId="0" fontId="28" fillId="59" borderId="0" xfId="0" applyFont="1" applyFill="1" applyBorder="1" applyAlignment="1" applyProtection="1">
      <alignment horizontal="left" vertical="top" wrapText="1"/>
    </xf>
    <xf numFmtId="0" fontId="28" fillId="59" borderId="10" xfId="0" applyFont="1" applyFill="1" applyBorder="1" applyAlignment="1" applyProtection="1">
      <alignment horizontal="left" vertical="top" wrapText="1"/>
    </xf>
    <xf numFmtId="0" fontId="28" fillId="59" borderId="13" xfId="0" applyFont="1" applyFill="1" applyBorder="1" applyAlignment="1" applyProtection="1">
      <alignment horizontal="right" vertical="top" wrapText="1"/>
    </xf>
    <xf numFmtId="0" fontId="28" fillId="59" borderId="28" xfId="0" applyFont="1" applyFill="1" applyBorder="1" applyAlignment="1" applyProtection="1">
      <alignment horizontal="right" vertical="top" wrapText="1"/>
    </xf>
    <xf numFmtId="0" fontId="20" fillId="60" borderId="24" xfId="0" applyFont="1" applyFill="1" applyBorder="1" applyAlignment="1" applyProtection="1">
      <alignment horizontal="center" vertical="center"/>
    </xf>
    <xf numFmtId="0" fontId="20" fillId="60" borderId="0" xfId="0" applyFont="1" applyFill="1" applyBorder="1" applyAlignment="1" applyProtection="1">
      <alignment horizontal="center" vertical="center"/>
    </xf>
    <xf numFmtId="0" fontId="20" fillId="60" borderId="10" xfId="0" applyFont="1" applyFill="1" applyBorder="1" applyAlignment="1" applyProtection="1">
      <alignment horizontal="center" vertical="center"/>
    </xf>
    <xf numFmtId="0" fontId="32" fillId="59" borderId="24" xfId="0" applyFont="1" applyFill="1" applyBorder="1" applyAlignment="1" applyProtection="1">
      <alignment horizontal="left" vertical="top" wrapText="1"/>
    </xf>
    <xf numFmtId="0" fontId="32" fillId="59" borderId="0" xfId="0" applyFont="1" applyFill="1" applyBorder="1" applyAlignment="1" applyProtection="1">
      <alignment horizontal="left" vertical="top" wrapText="1"/>
    </xf>
    <xf numFmtId="0" fontId="32" fillId="59" borderId="64" xfId="0" applyFont="1" applyFill="1" applyBorder="1" applyAlignment="1" applyProtection="1">
      <alignment horizontal="left" vertical="top" wrapText="1"/>
    </xf>
    <xf numFmtId="0" fontId="32" fillId="59" borderId="27" xfId="0" applyFont="1" applyFill="1" applyBorder="1" applyAlignment="1" applyProtection="1">
      <alignment horizontal="left" vertical="top" wrapText="1"/>
    </xf>
    <xf numFmtId="0" fontId="32" fillId="59" borderId="13" xfId="0" applyFont="1" applyFill="1" applyBorder="1" applyAlignment="1" applyProtection="1">
      <alignment horizontal="left" vertical="top" wrapText="1"/>
    </xf>
    <xf numFmtId="0" fontId="32" fillId="59" borderId="65" xfId="0" applyFont="1" applyFill="1" applyBorder="1" applyAlignment="1" applyProtection="1">
      <alignment horizontal="left" vertical="top" wrapText="1"/>
    </xf>
    <xf numFmtId="0" fontId="28" fillId="60" borderId="24" xfId="0" applyFont="1" applyFill="1" applyBorder="1" applyAlignment="1" applyProtection="1">
      <alignment horizontal="left" vertical="center" wrapText="1"/>
    </xf>
    <xf numFmtId="0" fontId="28" fillId="60" borderId="0" xfId="0" applyFont="1" applyFill="1" applyBorder="1" applyAlignment="1" applyProtection="1">
      <alignment horizontal="left" vertical="center" wrapText="1"/>
    </xf>
    <xf numFmtId="0" fontId="28" fillId="60" borderId="10" xfId="0" applyFont="1" applyFill="1" applyBorder="1" applyAlignment="1" applyProtection="1">
      <alignment horizontal="left" vertical="center" wrapText="1"/>
    </xf>
    <xf numFmtId="0" fontId="20" fillId="59" borderId="24" xfId="0" applyFont="1" applyFill="1" applyBorder="1" applyAlignment="1" applyProtection="1">
      <alignment horizontal="center" vertical="center"/>
    </xf>
    <xf numFmtId="0" fontId="20" fillId="59" borderId="64" xfId="0" applyFont="1" applyFill="1" applyBorder="1" applyAlignment="1" applyProtection="1">
      <alignment horizontal="center" vertical="center"/>
    </xf>
    <xf numFmtId="0" fontId="20" fillId="27" borderId="57" xfId="0" applyFont="1" applyFill="1" applyBorder="1" applyAlignment="1" applyProtection="1">
      <alignment vertical="center" wrapText="1"/>
    </xf>
    <xf numFmtId="3" fontId="20" fillId="28" borderId="56" xfId="0" applyNumberFormat="1" applyFont="1" applyFill="1" applyBorder="1" applyAlignment="1" applyProtection="1">
      <alignment horizontal="center" vertical="center" wrapText="1"/>
    </xf>
    <xf numFmtId="3" fontId="20" fillId="28" borderId="49" xfId="0" applyNumberFormat="1" applyFont="1" applyFill="1" applyBorder="1" applyAlignment="1" applyProtection="1">
      <alignment horizontal="center" vertical="center" wrapText="1"/>
    </xf>
    <xf numFmtId="3" fontId="20" fillId="28" borderId="57" xfId="0" applyNumberFormat="1" applyFont="1" applyFill="1" applyBorder="1" applyAlignment="1" applyProtection="1">
      <alignment horizontal="center" vertical="center" wrapText="1"/>
    </xf>
    <xf numFmtId="0" fontId="20" fillId="61" borderId="56" xfId="0" applyFont="1" applyFill="1" applyBorder="1" applyAlignment="1" applyProtection="1">
      <alignment horizontal="center" vertical="center" wrapText="1"/>
    </xf>
    <xf numFmtId="0" fontId="20" fillId="61" borderId="49" xfId="0" applyFont="1" applyFill="1" applyBorder="1" applyAlignment="1" applyProtection="1">
      <alignment horizontal="center" vertical="center" wrapText="1"/>
    </xf>
    <xf numFmtId="0" fontId="20" fillId="61" borderId="57" xfId="0" applyFont="1" applyFill="1" applyBorder="1" applyAlignment="1" applyProtection="1">
      <alignment horizontal="center" vertical="center" wrapText="1"/>
    </xf>
    <xf numFmtId="0" fontId="20" fillId="0" borderId="60" xfId="0" applyFont="1" applyBorder="1" applyAlignment="1" applyProtection="1">
      <alignment horizontal="center" vertical="center" wrapText="1"/>
    </xf>
    <xf numFmtId="0" fontId="20" fillId="61" borderId="19" xfId="0" applyFont="1" applyFill="1" applyBorder="1" applyAlignment="1" applyProtection="1">
      <alignment horizontal="center" vertical="center" wrapText="1"/>
    </xf>
    <xf numFmtId="0" fontId="20" fillId="61" borderId="40" xfId="0" applyFont="1" applyFill="1" applyBorder="1" applyAlignment="1" applyProtection="1">
      <alignment horizontal="center" vertical="center" wrapText="1"/>
    </xf>
    <xf numFmtId="0" fontId="20" fillId="61" borderId="31" xfId="0" applyFont="1" applyFill="1" applyBorder="1" applyAlignment="1" applyProtection="1">
      <alignment horizontal="center" vertical="center" wrapText="1"/>
    </xf>
    <xf numFmtId="0" fontId="20" fillId="52" borderId="15" xfId="0" applyFont="1" applyFill="1" applyBorder="1" applyAlignment="1" applyProtection="1">
      <alignment horizontal="center" vertical="center" wrapText="1"/>
    </xf>
    <xf numFmtId="0" fontId="20" fillId="52" borderId="22" xfId="0" applyFont="1" applyFill="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20" fillId="45" borderId="57" xfId="0" applyFont="1" applyFill="1" applyBorder="1" applyAlignment="1" applyProtection="1">
      <alignment horizontal="center" vertical="center" wrapText="1"/>
    </xf>
    <xf numFmtId="4" fontId="25" fillId="0" borderId="12" xfId="0" applyNumberFormat="1" applyFont="1" applyFill="1" applyBorder="1" applyAlignment="1" applyProtection="1">
      <alignment horizontal="center" vertical="center" wrapText="1"/>
    </xf>
    <xf numFmtId="0" fontId="25" fillId="37" borderId="31" xfId="0" applyFont="1" applyFill="1" applyBorder="1" applyAlignment="1" applyProtection="1">
      <alignment horizontal="center" vertical="center"/>
    </xf>
    <xf numFmtId="0" fontId="26" fillId="52" borderId="66" xfId="0" applyFont="1" applyFill="1" applyBorder="1" applyAlignment="1" applyProtection="1">
      <alignment horizontal="center" vertical="center" wrapText="1"/>
    </xf>
    <xf numFmtId="0" fontId="26" fillId="52" borderId="22" xfId="0" applyFont="1" applyFill="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46" borderId="56" xfId="0" applyFont="1" applyFill="1" applyBorder="1" applyAlignment="1" applyProtection="1">
      <alignment vertical="center" wrapText="1"/>
    </xf>
    <xf numFmtId="0" fontId="20" fillId="46" borderId="49" xfId="0" applyFont="1" applyFill="1" applyBorder="1" applyAlignment="1" applyProtection="1">
      <alignment vertical="center" wrapText="1"/>
    </xf>
    <xf numFmtId="0" fontId="20" fillId="46" borderId="57" xfId="0" applyFont="1" applyFill="1" applyBorder="1" applyAlignment="1" applyProtection="1">
      <alignment vertical="center" wrapText="1"/>
    </xf>
    <xf numFmtId="0" fontId="0" fillId="37" borderId="67" xfId="0" applyFill="1" applyBorder="1" applyAlignment="1" applyProtection="1">
      <alignment horizontal="center" vertical="center" wrapText="1"/>
    </xf>
    <xf numFmtId="0" fontId="30" fillId="0" borderId="35" xfId="0" applyFont="1" applyFill="1" applyBorder="1" applyAlignment="1" applyProtection="1">
      <alignment horizontal="left" vertical="center" wrapText="1"/>
    </xf>
    <xf numFmtId="3" fontId="20" fillId="53" borderId="19" xfId="0" applyNumberFormat="1" applyFont="1" applyFill="1" applyBorder="1" applyAlignment="1" applyProtection="1">
      <alignment horizontal="center" vertical="center" wrapText="1"/>
    </xf>
    <xf numFmtId="3" fontId="20" fillId="53" borderId="40" xfId="0" applyNumberFormat="1" applyFont="1" applyFill="1" applyBorder="1" applyAlignment="1" applyProtection="1">
      <alignment horizontal="center" vertical="center" wrapText="1"/>
    </xf>
    <xf numFmtId="3" fontId="20" fillId="53" borderId="31" xfId="0" applyNumberFormat="1" applyFont="1" applyFill="1" applyBorder="1" applyAlignment="1" applyProtection="1">
      <alignment horizontal="center" vertical="center" wrapText="1"/>
    </xf>
    <xf numFmtId="164" fontId="37" fillId="0" borderId="13" xfId="0" applyNumberFormat="1" applyFont="1" applyFill="1" applyBorder="1" applyAlignment="1" applyProtection="1">
      <alignment horizontal="center" vertical="center" wrapText="1"/>
    </xf>
    <xf numFmtId="164" fontId="21" fillId="58" borderId="12" xfId="0" applyNumberFormat="1" applyFont="1" applyFill="1" applyBorder="1" applyAlignment="1" applyProtection="1">
      <alignment horizontal="left" vertical="center" wrapText="1"/>
    </xf>
    <xf numFmtId="0" fontId="0" fillId="0" borderId="40" xfId="0" applyNumberFormat="1" applyBorder="1" applyAlignment="1" applyProtection="1">
      <alignment horizontal="left" vertical="center" wrapText="1"/>
    </xf>
    <xf numFmtId="0" fontId="0" fillId="0" borderId="31" xfId="0" applyNumberFormat="1" applyBorder="1" applyAlignment="1" applyProtection="1">
      <alignment horizontal="left" vertical="center" wrapText="1"/>
    </xf>
    <xf numFmtId="0" fontId="20" fillId="45" borderId="40" xfId="0" applyFont="1" applyFill="1" applyBorder="1" applyAlignment="1" applyProtection="1">
      <alignment horizontal="center" vertical="center" wrapText="1"/>
    </xf>
    <xf numFmtId="0" fontId="20" fillId="45" borderId="31" xfId="0" applyFont="1" applyFill="1" applyBorder="1" applyAlignment="1" applyProtection="1">
      <alignment horizontal="center" vertical="center" wrapText="1"/>
    </xf>
    <xf numFmtId="0" fontId="20" fillId="37" borderId="40" xfId="0" applyFont="1" applyFill="1" applyBorder="1" applyAlignment="1" applyProtection="1">
      <alignment horizontal="center" vertical="center" wrapText="1"/>
    </xf>
    <xf numFmtId="0" fontId="20" fillId="37" borderId="31" xfId="0" applyFont="1" applyFill="1" applyBorder="1" applyAlignment="1" applyProtection="1">
      <alignment horizontal="center" vertical="center" wrapText="1"/>
    </xf>
    <xf numFmtId="0" fontId="20" fillId="0" borderId="15" xfId="0" applyFont="1" applyBorder="1" applyAlignment="1" applyProtection="1">
      <alignment horizontal="center" vertical="center" wrapText="1"/>
    </xf>
    <xf numFmtId="3" fontId="20" fillId="27" borderId="15" xfId="0" applyNumberFormat="1" applyFont="1" applyFill="1" applyBorder="1" applyAlignment="1" applyProtection="1">
      <alignment horizontal="center" vertical="center" wrapText="1"/>
    </xf>
    <xf numFmtId="3" fontId="20" fillId="27" borderId="22" xfId="0" applyNumberFormat="1" applyFont="1" applyFill="1" applyBorder="1" applyAlignment="1" applyProtection="1">
      <alignment horizontal="center" vertical="center" wrapText="1"/>
    </xf>
    <xf numFmtId="0" fontId="20" fillId="46" borderId="56" xfId="0" applyFont="1" applyFill="1" applyBorder="1" applyAlignment="1" applyProtection="1">
      <alignment vertical="center"/>
    </xf>
    <xf numFmtId="0" fontId="20" fillId="46" borderId="49" xfId="0" applyFont="1" applyFill="1" applyBorder="1" applyAlignment="1" applyProtection="1">
      <alignment vertical="center"/>
    </xf>
    <xf numFmtId="0" fontId="20" fillId="46" borderId="57" xfId="0" applyFont="1" applyFill="1" applyBorder="1" applyAlignment="1" applyProtection="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95">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theme="0"/>
      </font>
      <numFmt numFmtId="0" formatCode="General"/>
      <fill>
        <patternFill>
          <bgColor rgb="FFFF0000"/>
        </patternFill>
      </fill>
    </dxf>
    <dxf>
      <font>
        <b/>
        <i val="0"/>
        <color theme="0"/>
        <name val="Cambria"/>
        <scheme val="none"/>
      </font>
      <numFmt numFmtId="0" formatCode="General"/>
      <fill>
        <patternFill>
          <bgColor rgb="FF92D050"/>
        </patternFill>
      </fill>
    </dxf>
    <dxf>
      <fill>
        <patternFill>
          <bgColor rgb="FFFF0000"/>
        </patternFill>
      </fill>
    </dxf>
    <dxf>
      <font>
        <b/>
        <i val="0"/>
        <color rgb="FFFF0000"/>
      </font>
      <fill>
        <patternFill>
          <bgColor theme="0"/>
        </patternFill>
      </fill>
    </dxf>
    <dxf>
      <font>
        <b/>
        <i val="0"/>
        <color rgb="FFFF0000"/>
      </font>
      <fill>
        <patternFill>
          <bgColor theme="0"/>
        </patternFill>
      </fill>
    </dxf>
    <dxf>
      <font>
        <b/>
        <i val="0"/>
        <color theme="0"/>
        <name val="Cambria"/>
        <scheme val="none"/>
      </font>
      <fill>
        <patternFill>
          <bgColor rgb="FFFF0000"/>
        </patternFill>
      </fill>
    </dxf>
    <dxf>
      <font>
        <b/>
        <i val="0"/>
        <color theme="0"/>
        <name val="Cambria"/>
        <scheme val="none"/>
      </font>
      <fill>
        <patternFill>
          <bgColor rgb="FFFF0000"/>
        </patternFill>
      </fill>
    </dxf>
    <dxf>
      <font>
        <b val="0"/>
        <i val="0"/>
        <color theme="1"/>
      </font>
      <fill>
        <patternFill>
          <bgColor theme="0"/>
        </patternFill>
      </fill>
    </dxf>
    <dxf>
      <font>
        <b/>
        <i val="0"/>
        <strike val="0"/>
        <color theme="0"/>
      </font>
      <numFmt numFmtId="0" formatCode="General"/>
      <fill>
        <patternFill>
          <bgColor rgb="FFFF0000"/>
        </patternFill>
      </fill>
    </dxf>
    <dxf>
      <font>
        <b/>
        <i val="0"/>
        <color theme="0"/>
        <name val="Cambria"/>
        <scheme val="none"/>
      </font>
      <numFmt numFmtId="0" formatCode="General"/>
      <fill>
        <patternFill>
          <bgColor rgb="FF92D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rgb="FFFF0000"/>
      </font>
      <fill>
        <patternFill>
          <bgColor theme="0"/>
        </patternFill>
      </fill>
    </dxf>
    <dxf>
      <font>
        <b/>
        <i val="0"/>
        <color rgb="FFFF0000"/>
      </font>
      <fill>
        <patternFill>
          <bgColor theme="0"/>
        </patternFill>
      </fill>
    </dxf>
    <dxf>
      <font>
        <b/>
        <i val="0"/>
        <strike val="0"/>
        <color theme="0"/>
      </font>
      <numFmt numFmtId="0" formatCode="General"/>
      <fill>
        <patternFill>
          <bgColor rgb="FFFF0000"/>
        </patternFill>
      </fill>
    </dxf>
    <dxf>
      <font>
        <b/>
        <i val="0"/>
        <color theme="0"/>
        <name val="Cambria"/>
        <scheme val="none"/>
      </font>
      <numFmt numFmtId="0" formatCode="General"/>
      <fill>
        <patternFill>
          <bgColor rgb="FF92D050"/>
        </patternFill>
      </fill>
    </dxf>
    <dxf>
      <font>
        <b/>
        <i val="0"/>
        <color theme="0"/>
      </font>
      <fill>
        <patternFill>
          <bgColor rgb="FFFF0000"/>
        </patternFill>
      </fill>
    </dxf>
    <dxf>
      <font>
        <b/>
        <i val="0"/>
        <color theme="0"/>
        <name val="Cambria"/>
        <scheme val="none"/>
      </font>
      <fill>
        <patternFill>
          <bgColor rgb="FFFF0000"/>
        </patternFill>
      </fill>
    </dxf>
    <dxf>
      <font>
        <b/>
        <i val="0"/>
        <color theme="0"/>
        <name val="Cambria"/>
        <scheme val="none"/>
      </font>
      <fill>
        <patternFill>
          <bgColor rgb="FFFF0000"/>
        </patternFill>
      </fill>
    </dxf>
    <dxf>
      <font>
        <b val="0"/>
        <i val="0"/>
        <color theme="1"/>
      </font>
      <fill>
        <patternFill>
          <bgColor theme="0"/>
        </patternFill>
      </fill>
    </dxf>
    <dxf>
      <fill>
        <patternFill>
          <bgColor rgb="FFFF0000"/>
        </patternFill>
      </fill>
    </dxf>
    <dxf>
      <font>
        <b/>
        <i val="0"/>
        <color rgb="FFFF0000"/>
      </font>
      <fill>
        <patternFill>
          <bgColor theme="0"/>
        </patternFill>
      </fill>
    </dxf>
    <dxf>
      <font>
        <b/>
        <i val="0"/>
        <color theme="0"/>
      </font>
      <fill>
        <patternFill>
          <bgColor rgb="FF92D050"/>
        </patternFill>
      </fill>
    </dxf>
    <dxf>
      <font>
        <b/>
        <i val="0"/>
        <color theme="0"/>
      </font>
      <fill>
        <patternFill>
          <bgColor rgb="FFFF0000"/>
        </patternFill>
      </fill>
    </dxf>
    <dxf>
      <font>
        <b/>
        <i val="0"/>
        <color rgb="FFFF0000"/>
      </font>
      <fill>
        <patternFill>
          <bgColor theme="0"/>
        </patternFill>
      </fill>
    </dxf>
    <dxf>
      <font>
        <b/>
        <i val="0"/>
        <color theme="0"/>
      </font>
      <fill>
        <patternFill>
          <bgColor rgb="FFFF0000"/>
        </patternFill>
      </fill>
    </dxf>
    <dxf>
      <font>
        <b/>
        <i val="0"/>
        <color theme="0"/>
      </font>
      <fill>
        <patternFill>
          <bgColor rgb="FF92D050"/>
        </patternFill>
      </fill>
    </dxf>
    <dxf>
      <font>
        <b/>
        <i val="0"/>
        <color theme="0"/>
        <name val="Cambria"/>
        <scheme val="none"/>
      </font>
      <fill>
        <patternFill>
          <bgColor rgb="FFFF0000"/>
        </patternFill>
      </fill>
    </dxf>
    <dxf>
      <font>
        <b/>
        <i val="0"/>
        <color theme="0"/>
        <name val="Cambria"/>
        <scheme val="none"/>
      </font>
      <fill>
        <patternFill>
          <bgColor rgb="FFFF0000"/>
        </patternFill>
      </fill>
    </dxf>
    <dxf>
      <font>
        <b val="0"/>
        <i val="0"/>
        <color theme="1"/>
      </font>
      <fill>
        <patternFill>
          <bgColor theme="0"/>
        </patternFill>
      </fill>
    </dxf>
    <dxf>
      <fill>
        <patternFill>
          <bgColor rgb="FFFF0000"/>
        </patternFill>
      </fill>
    </dxf>
    <dxf>
      <font>
        <b/>
        <i val="0"/>
        <color rgb="FFFF0000"/>
      </font>
      <fill>
        <patternFill>
          <bgColor theme="0"/>
        </patternFill>
      </fill>
    </dxf>
    <dxf>
      <font>
        <b/>
        <i val="0"/>
        <color rgb="FFFF0000"/>
      </font>
      <fill>
        <patternFill>
          <bgColor theme="0"/>
        </patternFill>
      </fill>
    </dxf>
    <dxf>
      <font>
        <b/>
        <i val="0"/>
        <color theme="0"/>
        <name val="Cambria"/>
        <scheme val="none"/>
      </font>
      <fill>
        <patternFill>
          <bgColor rgb="FFFF0000"/>
        </patternFill>
      </fill>
    </dxf>
    <dxf>
      <font>
        <b/>
        <i val="0"/>
        <color theme="0"/>
        <name val="Cambria"/>
        <scheme val="none"/>
      </font>
      <fill>
        <patternFill>
          <bgColor rgb="FFFF0000"/>
        </patternFill>
      </fill>
    </dxf>
    <dxf>
      <font>
        <b val="0"/>
        <i val="0"/>
        <color theme="1"/>
      </font>
      <fill>
        <patternFill>
          <bgColor theme="0"/>
        </patternFill>
      </fill>
    </dxf>
    <dxf>
      <font>
        <b/>
        <i val="0"/>
        <strike val="0"/>
        <color theme="0"/>
      </font>
      <numFmt numFmtId="0" formatCode="General"/>
      <fill>
        <patternFill>
          <bgColor rgb="FFFF0000"/>
        </patternFill>
      </fill>
    </dxf>
    <dxf>
      <font>
        <b/>
        <i val="0"/>
        <color theme="0"/>
        <name val="Cambria"/>
        <scheme val="none"/>
      </font>
      <numFmt numFmtId="0" formatCode="General"/>
      <fill>
        <patternFill>
          <bgColor rgb="FF92D050"/>
        </patternFill>
      </fill>
    </dxf>
    <dxf>
      <fill>
        <patternFill>
          <bgColor rgb="FFFF0000"/>
        </patternFill>
      </fill>
    </dxf>
    <dxf>
      <font>
        <b/>
        <i val="0"/>
        <color rgb="FFFF0000"/>
      </font>
      <fill>
        <patternFill>
          <bgColor theme="0"/>
        </patternFill>
      </fill>
    </dxf>
    <dxf>
      <font>
        <b/>
        <i val="0"/>
        <color rgb="FFFF0000"/>
      </font>
      <fill>
        <patternFill>
          <bgColor theme="0"/>
        </patternFill>
      </fill>
    </dxf>
    <dxf>
      <font>
        <b/>
        <i val="0"/>
        <color theme="0"/>
        <name val="Cambria"/>
        <scheme val="none"/>
      </font>
      <fill>
        <patternFill>
          <bgColor rgb="FFFF0000"/>
        </patternFill>
      </fill>
    </dxf>
    <dxf>
      <font>
        <b/>
        <i val="0"/>
        <color theme="0"/>
        <name val="Cambria"/>
        <scheme val="none"/>
      </font>
      <fill>
        <patternFill>
          <bgColor rgb="FFFF0000"/>
        </patternFill>
      </fill>
    </dxf>
    <dxf>
      <font>
        <b val="0"/>
        <i val="0"/>
        <color theme="1"/>
      </font>
      <fill>
        <patternFill>
          <bgColor theme="0"/>
        </patternFill>
      </fill>
    </dxf>
    <dxf>
      <font>
        <b/>
        <i val="0"/>
        <strike val="0"/>
        <color theme="0"/>
      </font>
      <numFmt numFmtId="0" formatCode="General"/>
      <fill>
        <patternFill>
          <bgColor rgb="FFFF0000"/>
        </patternFill>
      </fill>
    </dxf>
    <dxf>
      <font>
        <b/>
        <i val="0"/>
        <color theme="0"/>
        <name val="Cambria"/>
        <scheme val="none"/>
      </font>
      <numFmt numFmtId="0" formatCode="General"/>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image" Target="../media/image10.emf"/><Relationship Id="rId7" Type="http://schemas.openxmlformats.org/officeDocument/2006/relationships/image" Target="../media/image6.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5" Type="http://schemas.openxmlformats.org/officeDocument/2006/relationships/image" Target="../media/image8.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6229350</xdr:colOff>
      <xdr:row>25</xdr:row>
      <xdr:rowOff>0</xdr:rowOff>
    </xdr:from>
    <xdr:to>
      <xdr:col>0</xdr:col>
      <xdr:colOff>6229350</xdr:colOff>
      <xdr:row>26</xdr:row>
      <xdr:rowOff>66675</xdr:rowOff>
    </xdr:to>
    <xdr:pic>
      <xdr:nvPicPr>
        <xdr:cNvPr id="8541" name="Picture 4" descr="C:\Users\rossera\AppData\Local\Microsoft\Windows\Temporary Internet Files\Content.IE5\1VWEWXCI\MC900432537[1].png">
          <a:extLst>
            <a:ext uri="{FF2B5EF4-FFF2-40B4-BE49-F238E27FC236}">
              <a16:creationId xmlns:a16="http://schemas.microsoft.com/office/drawing/2014/main" id="{00000000-0008-0000-0000-00005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83820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806450</xdr:colOff>
      <xdr:row>1</xdr:row>
      <xdr:rowOff>303981</xdr:rowOff>
    </xdr:to>
    <xdr:pic>
      <xdr:nvPicPr>
        <xdr:cNvPr id="3" name="Picture 2">
          <a:extLst>
            <a:ext uri="{FF2B5EF4-FFF2-40B4-BE49-F238E27FC236}">
              <a16:creationId xmlns:a16="http://schemas.microsoft.com/office/drawing/2014/main" id="{5ED6762D-BE12-4DD3-B432-D82B64A23A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806450" cy="8564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6229350</xdr:colOff>
      <xdr:row>11</xdr:row>
      <xdr:rowOff>0</xdr:rowOff>
    </xdr:from>
    <xdr:to>
      <xdr:col>0</xdr:col>
      <xdr:colOff>6229350</xdr:colOff>
      <xdr:row>15</xdr:row>
      <xdr:rowOff>57150</xdr:rowOff>
    </xdr:to>
    <xdr:pic>
      <xdr:nvPicPr>
        <xdr:cNvPr id="19457" name="Picture 4" descr="C:\Users\rossera\AppData\Local\Microsoft\Windows\Temporary Internet Files\Content.IE5\1VWEWXCI\MC900432537[1].png">
          <a:extLst>
            <a:ext uri="{FF2B5EF4-FFF2-40B4-BE49-F238E27FC236}">
              <a16:creationId xmlns:a16="http://schemas.microsoft.com/office/drawing/2014/main" id="{00000000-0008-0000-0A00-000001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57340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38100</xdr:rowOff>
    </xdr:from>
    <xdr:to>
      <xdr:col>0</xdr:col>
      <xdr:colOff>1809750</xdr:colOff>
      <xdr:row>0</xdr:row>
      <xdr:rowOff>542925</xdr:rowOff>
    </xdr:to>
    <xdr:pic>
      <xdr:nvPicPr>
        <xdr:cNvPr id="19458" name="Picture 3">
          <a:extLst>
            <a:ext uri="{FF2B5EF4-FFF2-40B4-BE49-F238E27FC236}">
              <a16:creationId xmlns:a16="http://schemas.microsoft.com/office/drawing/2014/main" id="{00000000-0008-0000-0A00-0000024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1762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1704975</xdr:colOff>
      <xdr:row>0</xdr:row>
      <xdr:rowOff>561975</xdr:rowOff>
    </xdr:to>
    <xdr:pic>
      <xdr:nvPicPr>
        <xdr:cNvPr id="16424" name="Picture 3">
          <a:extLst>
            <a:ext uri="{FF2B5EF4-FFF2-40B4-BE49-F238E27FC236}">
              <a16:creationId xmlns:a16="http://schemas.microsoft.com/office/drawing/2014/main" id="{00000000-0008-0000-0B00-00002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638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1704975</xdr:colOff>
      <xdr:row>0</xdr:row>
      <xdr:rowOff>561975</xdr:rowOff>
    </xdr:to>
    <xdr:pic>
      <xdr:nvPicPr>
        <xdr:cNvPr id="17437" name="Picture 3">
          <a:extLst>
            <a:ext uri="{FF2B5EF4-FFF2-40B4-BE49-F238E27FC236}">
              <a16:creationId xmlns:a16="http://schemas.microsoft.com/office/drawing/2014/main" id="{00000000-0008-0000-0C00-00001D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638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1800225</xdr:colOff>
      <xdr:row>0</xdr:row>
      <xdr:rowOff>590550</xdr:rowOff>
    </xdr:to>
    <xdr:pic>
      <xdr:nvPicPr>
        <xdr:cNvPr id="9392" name="Picture 19">
          <a:extLst>
            <a:ext uri="{FF2B5EF4-FFF2-40B4-BE49-F238E27FC236}">
              <a16:creationId xmlns:a16="http://schemas.microsoft.com/office/drawing/2014/main" id="{00000000-0008-0000-0100-0000B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1704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6229350</xdr:colOff>
      <xdr:row>19</xdr:row>
      <xdr:rowOff>0</xdr:rowOff>
    </xdr:from>
    <xdr:to>
      <xdr:col>1</xdr:col>
      <xdr:colOff>0</xdr:colOff>
      <xdr:row>21</xdr:row>
      <xdr:rowOff>28575</xdr:rowOff>
    </xdr:to>
    <xdr:pic>
      <xdr:nvPicPr>
        <xdr:cNvPr id="18487" name="Picture 4" descr="C:\Users\rossera\AppData\Local\Microsoft\Windows\Temporary Internet Files\Content.IE5\1VWEWXCI\MC900432537[1].png">
          <a:extLst>
            <a:ext uri="{FF2B5EF4-FFF2-40B4-BE49-F238E27FC236}">
              <a16:creationId xmlns:a16="http://schemas.microsoft.com/office/drawing/2014/main" id="{00000000-0008-0000-0200-000037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4533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857250</xdr:colOff>
      <xdr:row>4</xdr:row>
      <xdr:rowOff>57150</xdr:rowOff>
    </xdr:from>
    <xdr:to>
      <xdr:col>10</xdr:col>
      <xdr:colOff>381000</xdr:colOff>
      <xdr:row>4</xdr:row>
      <xdr:rowOff>457200</xdr:rowOff>
    </xdr:to>
    <xdr:pic>
      <xdr:nvPicPr>
        <xdr:cNvPr id="18488" name="Picture 7" descr="C:\Users\rossera\AppData\Local\Microsoft\Windows\Temporary Internet Files\Content.IE5\1VWEWXCI\MC900432537[1].png">
          <a:extLst>
            <a:ext uri="{FF2B5EF4-FFF2-40B4-BE49-F238E27FC236}">
              <a16:creationId xmlns:a16="http://schemas.microsoft.com/office/drawing/2014/main" id="{00000000-0008-0000-0200-00003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9350" y="742950"/>
          <a:ext cx="7143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1194435</xdr:colOff>
      <xdr:row>4</xdr:row>
      <xdr:rowOff>44703</xdr:rowOff>
    </xdr:from>
    <xdr:to>
      <xdr:col>0</xdr:col>
      <xdr:colOff>1194435</xdr:colOff>
      <xdr:row>4</xdr:row>
      <xdr:rowOff>476250</xdr:rowOff>
    </xdr:to>
    <xdr:pic>
      <xdr:nvPicPr>
        <xdr:cNvPr id="4" name="Picture 3" descr="MM900185588[1]">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2">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09600" y="692403"/>
          <a:ext cx="0" cy="117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457200</xdr:colOff>
      <xdr:row>4</xdr:row>
      <xdr:rowOff>57150</xdr:rowOff>
    </xdr:from>
    <xdr:to>
      <xdr:col>10</xdr:col>
      <xdr:colOff>1171575</xdr:colOff>
      <xdr:row>4</xdr:row>
      <xdr:rowOff>457200</xdr:rowOff>
    </xdr:to>
    <xdr:pic>
      <xdr:nvPicPr>
        <xdr:cNvPr id="18490" name="Picture 7" descr="C:\Users\rossera\AppData\Local\Microsoft\Windows\Temporary Internet Files\Content.IE5\1VWEWXCI\MC900432537[1].png">
          <a:extLst>
            <a:ext uri="{FF2B5EF4-FFF2-40B4-BE49-F238E27FC236}">
              <a16:creationId xmlns:a16="http://schemas.microsoft.com/office/drawing/2014/main" id="{00000000-0008-0000-0200-00003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9925" y="742950"/>
          <a:ext cx="7143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1194435</xdr:colOff>
      <xdr:row>4</xdr:row>
      <xdr:rowOff>47625</xdr:rowOff>
    </xdr:from>
    <xdr:to>
      <xdr:col>0</xdr:col>
      <xdr:colOff>1194435</xdr:colOff>
      <xdr:row>5</xdr:row>
      <xdr:rowOff>784</xdr:rowOff>
    </xdr:to>
    <xdr:pic>
      <xdr:nvPicPr>
        <xdr:cNvPr id="6" name="Picture 5" descr="MM900185588[1]">
          <a:extLst>
            <a:ext uri="{FF2B5EF4-FFF2-40B4-BE49-F238E27FC236}">
              <a16:creationId xmlns:a16="http://schemas.microsoft.com/office/drawing/2014/main" id="{00000000-0008-0000-0200-000006000000}"/>
            </a:ext>
          </a:extLst>
        </xdr:cNvPr>
        <xdr:cNvPicPr>
          <a:picLocks noChangeAspect="1" noChangeArrowheads="1" noCrop="1"/>
        </xdr:cNvPicPr>
      </xdr:nvPicPr>
      <xdr:blipFill>
        <a:blip xmlns:r="http://schemas.openxmlformats.org/officeDocument/2006/relationships" r:embed="rId2">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09600" y="695325"/>
          <a:ext cx="0" cy="117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937260</xdr:colOff>
      <xdr:row>4</xdr:row>
      <xdr:rowOff>47625</xdr:rowOff>
    </xdr:from>
    <xdr:to>
      <xdr:col>4</xdr:col>
      <xdr:colOff>283716</xdr:colOff>
      <xdr:row>4</xdr:row>
      <xdr:rowOff>471601</xdr:rowOff>
    </xdr:to>
    <xdr:pic>
      <xdr:nvPicPr>
        <xdr:cNvPr id="7" name="Picture 6" descr="MM900185588[1]">
          <a:extLst>
            <a:ext uri="{FF2B5EF4-FFF2-40B4-BE49-F238E27FC236}">
              <a16:creationId xmlns:a16="http://schemas.microsoft.com/office/drawing/2014/main" id="{00000000-0008-0000-0200-000007000000}"/>
            </a:ext>
          </a:extLst>
        </xdr:cNvPr>
        <xdr:cNvPicPr>
          <a:picLocks noChangeAspect="1" noChangeArrowheads="1" noCrop="1"/>
        </xdr:cNvPicPr>
      </xdr:nvPicPr>
      <xdr:blipFill>
        <a:blip xmlns:r="http://schemas.openxmlformats.org/officeDocument/2006/relationships" r:embed="rId2">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438400" y="695325"/>
          <a:ext cx="285750" cy="117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283845</xdr:colOff>
      <xdr:row>4</xdr:row>
      <xdr:rowOff>50547</xdr:rowOff>
    </xdr:from>
    <xdr:to>
      <xdr:col>4</xdr:col>
      <xdr:colOff>889459</xdr:colOff>
      <xdr:row>4</xdr:row>
      <xdr:rowOff>474654</xdr:rowOff>
    </xdr:to>
    <xdr:pic>
      <xdr:nvPicPr>
        <xdr:cNvPr id="8" name="Picture 7" descr="MM900185588[1]">
          <a:extLst>
            <a:ext uri="{FF2B5EF4-FFF2-40B4-BE49-F238E27FC236}">
              <a16:creationId xmlns:a16="http://schemas.microsoft.com/office/drawing/2014/main" id="{00000000-0008-0000-0200-000008000000}"/>
            </a:ext>
          </a:extLst>
        </xdr:cNvPr>
        <xdr:cNvPicPr>
          <a:picLocks noChangeAspect="1" noChangeArrowheads="1" noCrop="1"/>
        </xdr:cNvPicPr>
      </xdr:nvPicPr>
      <xdr:blipFill>
        <a:blip xmlns:r="http://schemas.openxmlformats.org/officeDocument/2006/relationships" r:embed="rId2">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724150" y="698247"/>
          <a:ext cx="323850" cy="107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1704975</xdr:colOff>
      <xdr:row>0</xdr:row>
      <xdr:rowOff>561975</xdr:rowOff>
    </xdr:to>
    <xdr:pic>
      <xdr:nvPicPr>
        <xdr:cNvPr id="3617" name="Picture 3">
          <a:extLst>
            <a:ext uri="{FF2B5EF4-FFF2-40B4-BE49-F238E27FC236}">
              <a16:creationId xmlns:a16="http://schemas.microsoft.com/office/drawing/2014/main" id="{00000000-0008-0000-03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638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1704975</xdr:colOff>
      <xdr:row>0</xdr:row>
      <xdr:rowOff>561975</xdr:rowOff>
    </xdr:to>
    <xdr:pic>
      <xdr:nvPicPr>
        <xdr:cNvPr id="5759" name="Picture 3">
          <a:extLst>
            <a:ext uri="{FF2B5EF4-FFF2-40B4-BE49-F238E27FC236}">
              <a16:creationId xmlns:a16="http://schemas.microsoft.com/office/drawing/2014/main" id="{00000000-0008-0000-04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638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6229350</xdr:colOff>
      <xdr:row>17</xdr:row>
      <xdr:rowOff>0</xdr:rowOff>
    </xdr:from>
    <xdr:to>
      <xdr:col>0</xdr:col>
      <xdr:colOff>6229350</xdr:colOff>
      <xdr:row>17</xdr:row>
      <xdr:rowOff>704850</xdr:rowOff>
    </xdr:to>
    <xdr:pic>
      <xdr:nvPicPr>
        <xdr:cNvPr id="15446" name="Picture 4" descr="C:\Users\rossera\AppData\Local\Microsoft\Windows\Temporary Internet Files\Content.IE5\1VWEWXCI\MC900432537[1].png">
          <a:extLst>
            <a:ext uri="{FF2B5EF4-FFF2-40B4-BE49-F238E27FC236}">
              <a16:creationId xmlns:a16="http://schemas.microsoft.com/office/drawing/2014/main" id="{00000000-0008-0000-0500-00005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70770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0</xdr:col>
      <xdr:colOff>1714500</xdr:colOff>
      <xdr:row>0</xdr:row>
      <xdr:rowOff>561975</xdr:rowOff>
    </xdr:to>
    <xdr:pic>
      <xdr:nvPicPr>
        <xdr:cNvPr id="15447" name="Picture 8">
          <a:extLst>
            <a:ext uri="{FF2B5EF4-FFF2-40B4-BE49-F238E27FC236}">
              <a16:creationId xmlns:a16="http://schemas.microsoft.com/office/drawing/2014/main" id="{00000000-0008-0000-0500-00005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85725"/>
          <a:ext cx="1628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1704975</xdr:colOff>
      <xdr:row>0</xdr:row>
      <xdr:rowOff>552450</xdr:rowOff>
    </xdr:to>
    <xdr:pic>
      <xdr:nvPicPr>
        <xdr:cNvPr id="7540" name="Picture 3">
          <a:extLst>
            <a:ext uri="{FF2B5EF4-FFF2-40B4-BE49-F238E27FC236}">
              <a16:creationId xmlns:a16="http://schemas.microsoft.com/office/drawing/2014/main" id="{00000000-0008-0000-0600-00007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638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1155700</xdr:colOff>
          <xdr:row>160</xdr:row>
          <xdr:rowOff>95250</xdr:rowOff>
        </xdr:from>
        <xdr:to>
          <xdr:col>3</xdr:col>
          <xdr:colOff>419100</xdr:colOff>
          <xdr:row>161</xdr:row>
          <xdr:rowOff>38100</xdr:rowOff>
        </xdr:to>
        <xdr:sp macro="" textlink="">
          <xdr:nvSpPr>
            <xdr:cNvPr id="7387" name="TextBox1" hidden="1">
              <a:extLst>
                <a:ext uri="{63B3BB69-23CF-44E3-9099-C40C66FF867C}">
                  <a14:compatExt spid="_x0000_s7387"/>
                </a:ext>
                <a:ext uri="{FF2B5EF4-FFF2-40B4-BE49-F238E27FC236}">
                  <a16:creationId xmlns:a16="http://schemas.microsoft.com/office/drawing/2014/main" id="{00000000-0008-0000-0600-0000D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1155700</xdr:colOff>
          <xdr:row>161</xdr:row>
          <xdr:rowOff>57150</xdr:rowOff>
        </xdr:from>
        <xdr:to>
          <xdr:col>5</xdr:col>
          <xdr:colOff>565150</xdr:colOff>
          <xdr:row>162</xdr:row>
          <xdr:rowOff>69850</xdr:rowOff>
        </xdr:to>
        <xdr:sp macro="" textlink="">
          <xdr:nvSpPr>
            <xdr:cNvPr id="7388" name="TextBox2" hidden="1">
              <a:extLst>
                <a:ext uri="{63B3BB69-23CF-44E3-9099-C40C66FF867C}">
                  <a14:compatExt spid="_x0000_s7388"/>
                </a:ext>
                <a:ext uri="{FF2B5EF4-FFF2-40B4-BE49-F238E27FC236}">
                  <a16:creationId xmlns:a16="http://schemas.microsoft.com/office/drawing/2014/main" id="{00000000-0008-0000-0600-0000D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1155700</xdr:colOff>
          <xdr:row>162</xdr:row>
          <xdr:rowOff>76200</xdr:rowOff>
        </xdr:from>
        <xdr:to>
          <xdr:col>5</xdr:col>
          <xdr:colOff>552450</xdr:colOff>
          <xdr:row>163</xdr:row>
          <xdr:rowOff>76200</xdr:rowOff>
        </xdr:to>
        <xdr:sp macro="" textlink="">
          <xdr:nvSpPr>
            <xdr:cNvPr id="7389" name="TextBox3" hidden="1">
              <a:extLst>
                <a:ext uri="{63B3BB69-23CF-44E3-9099-C40C66FF867C}">
                  <a14:compatExt spid="_x0000_s7389"/>
                </a:ext>
                <a:ext uri="{FF2B5EF4-FFF2-40B4-BE49-F238E27FC236}">
                  <a16:creationId xmlns:a16="http://schemas.microsoft.com/office/drawing/2014/main" id="{00000000-0008-0000-0600-0000D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1155700</xdr:colOff>
          <xdr:row>163</xdr:row>
          <xdr:rowOff>95250</xdr:rowOff>
        </xdr:from>
        <xdr:to>
          <xdr:col>2</xdr:col>
          <xdr:colOff>222250</xdr:colOff>
          <xdr:row>164</xdr:row>
          <xdr:rowOff>88900</xdr:rowOff>
        </xdr:to>
        <xdr:sp macro="" textlink="">
          <xdr:nvSpPr>
            <xdr:cNvPr id="7390" name="TextBox4" hidden="1">
              <a:extLst>
                <a:ext uri="{63B3BB69-23CF-44E3-9099-C40C66FF867C}">
                  <a14:compatExt spid="_x0000_s7390"/>
                </a:ext>
                <a:ext uri="{FF2B5EF4-FFF2-40B4-BE49-F238E27FC236}">
                  <a16:creationId xmlns:a16="http://schemas.microsoft.com/office/drawing/2014/main" id="{00000000-0008-0000-0600-0000D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153</xdr:row>
          <xdr:rowOff>0</xdr:rowOff>
        </xdr:from>
        <xdr:to>
          <xdr:col>0</xdr:col>
          <xdr:colOff>209550</xdr:colOff>
          <xdr:row>154</xdr:row>
          <xdr:rowOff>0</xdr:rowOff>
        </xdr:to>
        <xdr:sp macro="" textlink="">
          <xdr:nvSpPr>
            <xdr:cNvPr id="7392" name="CheckBox1" hidden="1">
              <a:extLst>
                <a:ext uri="{63B3BB69-23CF-44E3-9099-C40C66FF867C}">
                  <a14:compatExt spid="_x0000_s7392"/>
                </a:ext>
                <a:ext uri="{FF2B5EF4-FFF2-40B4-BE49-F238E27FC236}">
                  <a16:creationId xmlns:a16="http://schemas.microsoft.com/office/drawing/2014/main" id="{00000000-0008-0000-0600-0000E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156</xdr:row>
          <xdr:rowOff>190500</xdr:rowOff>
        </xdr:from>
        <xdr:to>
          <xdr:col>3</xdr:col>
          <xdr:colOff>222250</xdr:colOff>
          <xdr:row>157</xdr:row>
          <xdr:rowOff>203200</xdr:rowOff>
        </xdr:to>
        <xdr:sp macro="" textlink="">
          <xdr:nvSpPr>
            <xdr:cNvPr id="7400" name="CheckBox2" hidden="1">
              <a:extLst>
                <a:ext uri="{63B3BB69-23CF-44E3-9099-C40C66FF867C}">
                  <a14:compatExt spid="_x0000_s7400"/>
                </a:ext>
                <a:ext uri="{FF2B5EF4-FFF2-40B4-BE49-F238E27FC236}">
                  <a16:creationId xmlns:a16="http://schemas.microsoft.com/office/drawing/2014/main" id="{00000000-0008-0000-0600-0000E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156</xdr:row>
          <xdr:rowOff>190500</xdr:rowOff>
        </xdr:from>
        <xdr:to>
          <xdr:col>0</xdr:col>
          <xdr:colOff>209550</xdr:colOff>
          <xdr:row>157</xdr:row>
          <xdr:rowOff>203200</xdr:rowOff>
        </xdr:to>
        <xdr:sp macro="" textlink="">
          <xdr:nvSpPr>
            <xdr:cNvPr id="7402" name="CheckBox3" hidden="1">
              <a:extLst>
                <a:ext uri="{63B3BB69-23CF-44E3-9099-C40C66FF867C}">
                  <a14:compatExt spid="_x0000_s7402"/>
                </a:ext>
                <a:ext uri="{FF2B5EF4-FFF2-40B4-BE49-F238E27FC236}">
                  <a16:creationId xmlns:a16="http://schemas.microsoft.com/office/drawing/2014/main" id="{00000000-0008-0000-0600-0000E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158</xdr:row>
          <xdr:rowOff>450850</xdr:rowOff>
        </xdr:from>
        <xdr:to>
          <xdr:col>0</xdr:col>
          <xdr:colOff>209550</xdr:colOff>
          <xdr:row>159</xdr:row>
          <xdr:rowOff>190500</xdr:rowOff>
        </xdr:to>
        <xdr:sp macro="" textlink="">
          <xdr:nvSpPr>
            <xdr:cNvPr id="7405" name="CheckBox4" hidden="1">
              <a:extLst>
                <a:ext uri="{63B3BB69-23CF-44E3-9099-C40C66FF867C}">
                  <a14:compatExt spid="_x0000_s7405"/>
                </a:ext>
                <a:ext uri="{FF2B5EF4-FFF2-40B4-BE49-F238E27FC236}">
                  <a16:creationId xmlns:a16="http://schemas.microsoft.com/office/drawing/2014/main" id="{00000000-0008-0000-0600-0000E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1704975</xdr:colOff>
      <xdr:row>0</xdr:row>
      <xdr:rowOff>561975</xdr:rowOff>
    </xdr:to>
    <xdr:pic>
      <xdr:nvPicPr>
        <xdr:cNvPr id="13416" name="Picture 3">
          <a:extLst>
            <a:ext uri="{FF2B5EF4-FFF2-40B4-BE49-F238E27FC236}">
              <a16:creationId xmlns:a16="http://schemas.microsoft.com/office/drawing/2014/main" id="{00000000-0008-0000-0700-00006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638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1704975</xdr:colOff>
      <xdr:row>0</xdr:row>
      <xdr:rowOff>561975</xdr:rowOff>
    </xdr:to>
    <xdr:pic>
      <xdr:nvPicPr>
        <xdr:cNvPr id="14424" name="Picture 3">
          <a:extLst>
            <a:ext uri="{FF2B5EF4-FFF2-40B4-BE49-F238E27FC236}">
              <a16:creationId xmlns:a16="http://schemas.microsoft.com/office/drawing/2014/main" id="{00000000-0008-0000-0800-00005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638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urepoint.nsw.gov.au/policies/nsw-government-procurement-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ocurepoint.nsw.gov.au/policies/nsw-government-procurement-informati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9.emf"/><Relationship Id="rId18" Type="http://schemas.openxmlformats.org/officeDocument/2006/relationships/control" Target="../activeX/activeX8.xml"/><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control" Target="../activeX/activeX5.xml"/><Relationship Id="rId17" Type="http://schemas.openxmlformats.org/officeDocument/2006/relationships/image" Target="../media/image11.emf"/><Relationship Id="rId2" Type="http://schemas.openxmlformats.org/officeDocument/2006/relationships/drawing" Target="../drawings/drawing7.xml"/><Relationship Id="rId16" Type="http://schemas.openxmlformats.org/officeDocument/2006/relationships/control" Target="../activeX/activeX7.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12.emf"/><Relationship Id="rId4" Type="http://schemas.openxmlformats.org/officeDocument/2006/relationships/control" Target="../activeX/activeX1.xml"/><Relationship Id="rId9" Type="http://schemas.openxmlformats.org/officeDocument/2006/relationships/image" Target="../media/image7.emf"/><Relationship Id="rId14" Type="http://schemas.openxmlformats.org/officeDocument/2006/relationships/control" Target="../activeX/activeX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A29"/>
  <sheetViews>
    <sheetView tabSelected="1" workbookViewId="0"/>
  </sheetViews>
  <sheetFormatPr defaultRowHeight="12.5"/>
  <cols>
    <col min="1" max="1" width="99.7265625" customWidth="1"/>
  </cols>
  <sheetData>
    <row r="1" spans="1:1" ht="43.5" customHeight="1">
      <c r="A1" s="40"/>
    </row>
    <row r="2" spans="1:1" ht="35.25" customHeight="1">
      <c r="A2" s="41" t="s">
        <v>149</v>
      </c>
    </row>
    <row r="3" spans="1:1" ht="45" customHeight="1">
      <c r="A3" s="9" t="s">
        <v>114</v>
      </c>
    </row>
    <row r="4" spans="1:1">
      <c r="A4" s="10" t="s">
        <v>113</v>
      </c>
    </row>
    <row r="5" spans="1:1" ht="17.25" customHeight="1">
      <c r="A5" s="43" t="s">
        <v>160</v>
      </c>
    </row>
    <row r="6" spans="1:1" ht="17.25" customHeight="1">
      <c r="A6" s="43" t="s">
        <v>161</v>
      </c>
    </row>
    <row r="7" spans="1:1" ht="17.25" customHeight="1">
      <c r="A7" s="43" t="s">
        <v>162</v>
      </c>
    </row>
    <row r="8" spans="1:1" ht="17.25" customHeight="1">
      <c r="A8" s="43" t="s">
        <v>163</v>
      </c>
    </row>
    <row r="9" spans="1:1" ht="17.25" customHeight="1">
      <c r="A9" s="42"/>
    </row>
    <row r="10" spans="1:1" ht="21" customHeight="1">
      <c r="A10" s="128" t="s">
        <v>112</v>
      </c>
    </row>
    <row r="11" spans="1:1" ht="33.75" customHeight="1">
      <c r="A11" s="10" t="s">
        <v>150</v>
      </c>
    </row>
    <row r="12" spans="1:1" ht="37.5" customHeight="1">
      <c r="A12" s="10" t="s">
        <v>151</v>
      </c>
    </row>
    <row r="13" spans="1:1" ht="21" customHeight="1">
      <c r="A13" s="10" t="s">
        <v>152</v>
      </c>
    </row>
    <row r="14" spans="1:1" ht="17.25" customHeight="1">
      <c r="A14" s="10" t="s">
        <v>111</v>
      </c>
    </row>
    <row r="15" spans="1:1" ht="17.25" customHeight="1">
      <c r="A15" s="10" t="s">
        <v>110</v>
      </c>
    </row>
    <row r="16" spans="1:1" ht="17.25" customHeight="1">
      <c r="A16" s="10" t="s">
        <v>109</v>
      </c>
    </row>
    <row r="17" spans="1:1" ht="13.5" customHeight="1">
      <c r="A17" s="18"/>
    </row>
    <row r="18" spans="1:1" ht="21.75" customHeight="1">
      <c r="A18" s="238" t="s">
        <v>108</v>
      </c>
    </row>
    <row r="19" spans="1:1" ht="38.25" customHeight="1">
      <c r="A19" s="10" t="s">
        <v>153</v>
      </c>
    </row>
    <row r="20" spans="1:1" ht="42.75" customHeight="1">
      <c r="A20" s="10" t="s">
        <v>154</v>
      </c>
    </row>
    <row r="21" spans="1:1" ht="47.25" customHeight="1">
      <c r="A21" s="10" t="s">
        <v>155</v>
      </c>
    </row>
    <row r="22" spans="1:1" ht="33" customHeight="1">
      <c r="A22" s="10" t="s">
        <v>156</v>
      </c>
    </row>
    <row r="23" spans="1:1" ht="24" customHeight="1">
      <c r="A23" s="10" t="s">
        <v>157</v>
      </c>
    </row>
    <row r="24" spans="1:1" ht="25.5" customHeight="1">
      <c r="A24" s="10" t="s">
        <v>158</v>
      </c>
    </row>
    <row r="25" spans="1:1" ht="26.25" customHeight="1">
      <c r="A25" s="10" t="s">
        <v>159</v>
      </c>
    </row>
    <row r="26" spans="1:1" ht="50.25" customHeight="1">
      <c r="A26" s="240" t="s">
        <v>217</v>
      </c>
    </row>
    <row r="27" spans="1:1" ht="32.25" customHeight="1">
      <c r="A27" s="240" t="s">
        <v>218</v>
      </c>
    </row>
    <row r="28" spans="1:1">
      <c r="A28" s="239" t="s">
        <v>215</v>
      </c>
    </row>
    <row r="29" spans="1:1">
      <c r="A29" s="237"/>
    </row>
  </sheetData>
  <sheetProtection password="CA5B" sheet="1" selectLockedCells="1"/>
  <hyperlinks>
    <hyperlink ref="A28" r:id="rId1"/>
  </hyperlinks>
  <pageMargins left="0.25" right="0.25"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sheetPr>
  <dimension ref="A1:B8"/>
  <sheetViews>
    <sheetView zoomScaleNormal="100" workbookViewId="0">
      <selection activeCell="A2" sqref="A2"/>
    </sheetView>
  </sheetViews>
  <sheetFormatPr defaultRowHeight="12.5"/>
  <cols>
    <col min="1" max="1" width="12.54296875" customWidth="1"/>
  </cols>
  <sheetData>
    <row r="1" spans="1:2" ht="13">
      <c r="A1" s="204" t="s">
        <v>102</v>
      </c>
    </row>
    <row r="3" spans="1:2">
      <c r="B3" s="209"/>
    </row>
    <row r="5" spans="1:2">
      <c r="A5" s="209"/>
    </row>
    <row r="6" spans="1:2">
      <c r="A6" s="209"/>
    </row>
    <row r="7" spans="1:2">
      <c r="A7" s="209"/>
    </row>
    <row r="8" spans="1:2">
      <c r="A8" s="20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11"/>
  <sheetViews>
    <sheetView workbookViewId="0"/>
  </sheetViews>
  <sheetFormatPr defaultColWidth="9.1796875" defaultRowHeight="12.5"/>
  <cols>
    <col min="1" max="1" width="97.453125" style="325" customWidth="1"/>
    <col min="2" max="16384" width="9.1796875" style="325"/>
  </cols>
  <sheetData>
    <row r="1" spans="1:1" ht="45" customHeight="1">
      <c r="A1" s="334" t="s">
        <v>97</v>
      </c>
    </row>
    <row r="2" spans="1:1" ht="39" customHeight="1">
      <c r="A2" s="333" t="s">
        <v>267</v>
      </c>
    </row>
    <row r="3" spans="1:1" ht="44.25" customHeight="1">
      <c r="A3" s="332" t="s">
        <v>266</v>
      </c>
    </row>
    <row r="4" spans="1:1" ht="17.25" customHeight="1">
      <c r="A4" s="328" t="s">
        <v>265</v>
      </c>
    </row>
    <row r="5" spans="1:1" ht="17.25" customHeight="1">
      <c r="A5" s="331" t="s">
        <v>264</v>
      </c>
    </row>
    <row r="6" spans="1:1" ht="17.25" customHeight="1">
      <c r="A6" s="331" t="s">
        <v>263</v>
      </c>
    </row>
    <row r="7" spans="1:1" ht="12.75" customHeight="1">
      <c r="A7" s="330"/>
    </row>
    <row r="8" spans="1:1" ht="22.5" customHeight="1">
      <c r="A8" s="329" t="s">
        <v>262</v>
      </c>
    </row>
    <row r="9" spans="1:1" ht="172.5" customHeight="1">
      <c r="A9" s="328" t="s">
        <v>261</v>
      </c>
    </row>
    <row r="10" spans="1:1" ht="24" customHeight="1">
      <c r="A10" s="327" t="s">
        <v>260</v>
      </c>
    </row>
    <row r="11" spans="1:1" ht="39.75" customHeight="1">
      <c r="A11" s="326" t="s">
        <v>259</v>
      </c>
    </row>
  </sheetData>
  <sheetProtection password="CA5B" sheet="1" selectLockedCells="1" selectUnlockedCells="1"/>
  <pageMargins left="0.25" right="0.25"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499984740745262"/>
    <pageSetUpPr fitToPage="1"/>
  </sheetPr>
  <dimension ref="A1:L155"/>
  <sheetViews>
    <sheetView showGridLines="0" zoomScaleNormal="100" zoomScaleSheetLayoutView="100" workbookViewId="0">
      <selection activeCell="A10" sqref="A10"/>
    </sheetView>
  </sheetViews>
  <sheetFormatPr defaultColWidth="9.1796875" defaultRowHeight="12.5"/>
  <cols>
    <col min="1" max="1" width="31.7265625" style="1" customWidth="1"/>
    <col min="2" max="4" width="10.453125" style="1" customWidth="1"/>
    <col min="5" max="5" width="10.54296875" style="1" customWidth="1"/>
    <col min="6" max="7" width="10" style="1" customWidth="1"/>
    <col min="8" max="8" width="10.7265625" style="1" customWidth="1"/>
    <col min="9" max="16384" width="9.1796875" style="1"/>
  </cols>
  <sheetData>
    <row r="1" spans="1:9" ht="49.5" customHeight="1">
      <c r="A1" s="393" t="s">
        <v>251</v>
      </c>
      <c r="B1" s="393"/>
      <c r="C1" s="393"/>
      <c r="D1" s="393"/>
      <c r="E1" s="393"/>
      <c r="F1" s="393"/>
      <c r="G1" s="393"/>
      <c r="H1" s="393"/>
      <c r="I1" s="45"/>
    </row>
    <row r="2" spans="1:9" ht="24.75" customHeight="1">
      <c r="A2" s="31" t="s">
        <v>250</v>
      </c>
      <c r="B2" s="561" t="str">
        <f>'APPROVED BUDGET'!B2:H2</f>
        <v>&lt;&gt;</v>
      </c>
      <c r="C2" s="561"/>
      <c r="D2" s="561"/>
      <c r="E2" s="561"/>
      <c r="F2" s="561"/>
      <c r="G2" s="561"/>
      <c r="H2" s="561"/>
    </row>
    <row r="3" spans="1:9" ht="24.75" customHeight="1">
      <c r="A3" s="31" t="s">
        <v>252</v>
      </c>
      <c r="B3" s="459">
        <f>'APPROVED BUDGET'!B3:H3</f>
        <v>0</v>
      </c>
      <c r="C3" s="562"/>
      <c r="D3" s="562"/>
      <c r="E3" s="562"/>
      <c r="F3" s="562"/>
      <c r="G3" s="562"/>
      <c r="H3" s="563"/>
    </row>
    <row r="4" spans="1:9" ht="24.75" customHeight="1">
      <c r="A4" s="31" t="s">
        <v>33</v>
      </c>
      <c r="B4" s="460">
        <f>'APPROVED BUDGET'!B4:H4</f>
        <v>0</v>
      </c>
      <c r="C4" s="461"/>
      <c r="D4" s="461"/>
      <c r="E4" s="461"/>
      <c r="F4" s="461"/>
      <c r="G4" s="461"/>
      <c r="H4" s="461"/>
      <c r="I4" s="19"/>
    </row>
    <row r="5" spans="1:9" ht="33.75" customHeight="1">
      <c r="A5" s="394" t="s">
        <v>47</v>
      </c>
      <c r="B5" s="395"/>
      <c r="C5" s="395"/>
      <c r="D5" s="395"/>
      <c r="E5" s="395"/>
      <c r="F5" s="395"/>
      <c r="G5" s="395"/>
      <c r="H5" s="396"/>
    </row>
    <row r="6" spans="1:9" ht="21" customHeight="1">
      <c r="A6" s="364" t="s">
        <v>50</v>
      </c>
      <c r="B6" s="365"/>
      <c r="C6" s="365"/>
      <c r="D6" s="365"/>
      <c r="E6" s="365"/>
      <c r="F6" s="365"/>
      <c r="G6" s="365"/>
      <c r="H6" s="366"/>
    </row>
    <row r="7" spans="1:9" ht="24.75" customHeight="1">
      <c r="A7" s="367" t="s">
        <v>24</v>
      </c>
      <c r="B7" s="418" t="s">
        <v>34</v>
      </c>
      <c r="C7" s="419"/>
      <c r="D7" s="419"/>
      <c r="E7" s="420"/>
      <c r="F7" s="358" t="s">
        <v>28</v>
      </c>
      <c r="G7" s="358"/>
      <c r="H7" s="369" t="s">
        <v>85</v>
      </c>
    </row>
    <row r="8" spans="1:9" ht="28.5" customHeight="1" thickBot="1">
      <c r="A8" s="368"/>
      <c r="B8" s="77" t="s">
        <v>21</v>
      </c>
      <c r="C8" s="77" t="s">
        <v>22</v>
      </c>
      <c r="D8" s="77" t="s">
        <v>23</v>
      </c>
      <c r="E8" s="26" t="s">
        <v>27</v>
      </c>
      <c r="F8" s="27" t="s">
        <v>29</v>
      </c>
      <c r="G8" s="28" t="s">
        <v>30</v>
      </c>
      <c r="H8" s="370"/>
    </row>
    <row r="9" spans="1:9" ht="21" customHeight="1" thickTop="1">
      <c r="A9" s="413" t="s">
        <v>44</v>
      </c>
      <c r="B9" s="414"/>
      <c r="C9" s="414"/>
      <c r="D9" s="414"/>
      <c r="E9" s="414"/>
      <c r="F9" s="414"/>
      <c r="G9" s="414"/>
      <c r="H9" s="414"/>
    </row>
    <row r="10" spans="1:9" ht="30" customHeight="1">
      <c r="A10" s="242"/>
      <c r="B10" s="53"/>
      <c r="C10" s="53"/>
      <c r="D10" s="53"/>
      <c r="E10" s="54">
        <f>SUM(B10:D10)</f>
        <v>0</v>
      </c>
      <c r="F10" s="243"/>
      <c r="G10" s="244"/>
      <c r="H10" s="13">
        <f>SUM(E10:G10)</f>
        <v>0</v>
      </c>
    </row>
    <row r="11" spans="1:9" ht="32.15" customHeight="1">
      <c r="A11" s="242"/>
      <c r="B11" s="53"/>
      <c r="C11" s="53"/>
      <c r="D11" s="53"/>
      <c r="E11" s="54">
        <f>SUM(B11:D11)</f>
        <v>0</v>
      </c>
      <c r="F11" s="243"/>
      <c r="G11" s="244"/>
      <c r="H11" s="13">
        <f>SUM(E11:G11)</f>
        <v>0</v>
      </c>
    </row>
    <row r="12" spans="1:9" ht="32.15" customHeight="1">
      <c r="A12" s="242"/>
      <c r="B12" s="53"/>
      <c r="C12" s="53"/>
      <c r="D12" s="53"/>
      <c r="E12" s="54">
        <f>SUM(B12:D12)</f>
        <v>0</v>
      </c>
      <c r="F12" s="243"/>
      <c r="G12" s="244"/>
      <c r="H12" s="13">
        <f>SUM(E12:G12)</f>
        <v>0</v>
      </c>
    </row>
    <row r="13" spans="1:9" ht="32.15" customHeight="1">
      <c r="A13" s="242"/>
      <c r="B13" s="53"/>
      <c r="C13" s="53"/>
      <c r="D13" s="53"/>
      <c r="E13" s="54">
        <f>SUM(B13:D13)</f>
        <v>0</v>
      </c>
      <c r="F13" s="243"/>
      <c r="G13" s="244"/>
      <c r="H13" s="13">
        <f>SUM(E13:G13)</f>
        <v>0</v>
      </c>
    </row>
    <row r="14" spans="1:9" ht="32.15" customHeight="1" thickBot="1">
      <c r="A14" s="102" t="s">
        <v>61</v>
      </c>
      <c r="B14" s="79">
        <f t="shared" ref="B14:G14" si="0">SUM(B10:B13)</f>
        <v>0</v>
      </c>
      <c r="C14" s="79">
        <f t="shared" si="0"/>
        <v>0</v>
      </c>
      <c r="D14" s="79">
        <f t="shared" si="0"/>
        <v>0</v>
      </c>
      <c r="E14" s="79">
        <f t="shared" si="0"/>
        <v>0</v>
      </c>
      <c r="F14" s="79">
        <f t="shared" si="0"/>
        <v>0</v>
      </c>
      <c r="G14" s="79">
        <f t="shared" si="0"/>
        <v>0</v>
      </c>
      <c r="H14" s="79">
        <f>SUM(E14:G14)</f>
        <v>0</v>
      </c>
    </row>
    <row r="15" spans="1:9" ht="21" customHeight="1" thickTop="1">
      <c r="A15" s="380" t="s">
        <v>45</v>
      </c>
      <c r="B15" s="381"/>
      <c r="C15" s="381"/>
      <c r="D15" s="381"/>
      <c r="E15" s="381"/>
      <c r="F15" s="381"/>
      <c r="G15" s="381"/>
      <c r="H15" s="382"/>
    </row>
    <row r="16" spans="1:9" ht="29.25" customHeight="1">
      <c r="A16" s="245"/>
      <c r="B16" s="73"/>
      <c r="C16" s="73"/>
      <c r="D16" s="73"/>
      <c r="E16" s="74">
        <f>SUM(B16:D16)</f>
        <v>0</v>
      </c>
      <c r="F16" s="243"/>
      <c r="G16" s="243"/>
      <c r="H16" s="60">
        <f>SUM(E16:G16)</f>
        <v>0</v>
      </c>
    </row>
    <row r="17" spans="1:12" ht="32.15" customHeight="1">
      <c r="A17" s="242"/>
      <c r="B17" s="53"/>
      <c r="C17" s="53"/>
      <c r="D17" s="53"/>
      <c r="E17" s="54">
        <f>SUM(B17:D17)</f>
        <v>0</v>
      </c>
      <c r="F17" s="243"/>
      <c r="G17" s="243"/>
      <c r="H17" s="60">
        <f>SUM(E17:G17)</f>
        <v>0</v>
      </c>
    </row>
    <row r="18" spans="1:12" ht="32.15" customHeight="1">
      <c r="A18" s="242"/>
      <c r="B18" s="53"/>
      <c r="C18" s="53"/>
      <c r="D18" s="53"/>
      <c r="E18" s="54">
        <f>SUM(B18:D18)</f>
        <v>0</v>
      </c>
      <c r="F18" s="243"/>
      <c r="G18" s="243"/>
      <c r="H18" s="60">
        <f>SUM(E18:G18)</f>
        <v>0</v>
      </c>
    </row>
    <row r="19" spans="1:12" ht="32.15" customHeight="1">
      <c r="A19" s="242"/>
      <c r="B19" s="53"/>
      <c r="C19" s="53"/>
      <c r="D19" s="53"/>
      <c r="E19" s="54">
        <f>SUM(B19:D19)</f>
        <v>0</v>
      </c>
      <c r="F19" s="243"/>
      <c r="G19" s="243"/>
      <c r="H19" s="60">
        <f>SUM(E19:G19)</f>
        <v>0</v>
      </c>
    </row>
    <row r="20" spans="1:12" ht="32.15" customHeight="1">
      <c r="A20" s="103" t="s">
        <v>62</v>
      </c>
      <c r="B20" s="80">
        <f t="shared" ref="B20:G20" si="1">SUM(B16:B19)</f>
        <v>0</v>
      </c>
      <c r="C20" s="80">
        <f t="shared" si="1"/>
        <v>0</v>
      </c>
      <c r="D20" s="80">
        <f t="shared" si="1"/>
        <v>0</v>
      </c>
      <c r="E20" s="80">
        <f t="shared" si="1"/>
        <v>0</v>
      </c>
      <c r="F20" s="80">
        <f t="shared" si="1"/>
        <v>0</v>
      </c>
      <c r="G20" s="80">
        <f t="shared" si="1"/>
        <v>0</v>
      </c>
      <c r="H20" s="80">
        <f>SUM(E20:G20)</f>
        <v>0</v>
      </c>
      <c r="I20" s="75"/>
      <c r="J20" s="20"/>
    </row>
    <row r="21" spans="1:12" ht="20.149999999999999" customHeight="1" thickBot="1">
      <c r="A21" s="383" t="s">
        <v>198</v>
      </c>
      <c r="B21" s="384"/>
      <c r="C21" s="384"/>
      <c r="D21" s="385" t="e">
        <f>IF(H21&gt;26.5%, "Reduce salary on-costs", "")</f>
        <v>#DIV/0!</v>
      </c>
      <c r="E21" s="386"/>
      <c r="F21" s="390" t="s">
        <v>41</v>
      </c>
      <c r="G21" s="391"/>
      <c r="H21" s="281" t="e">
        <f>E20/E14</f>
        <v>#DIV/0!</v>
      </c>
      <c r="I21" s="22"/>
      <c r="J21" s="23"/>
      <c r="K21" s="23"/>
      <c r="L21" s="23"/>
    </row>
    <row r="22" spans="1:12" ht="21" customHeight="1" thickTop="1">
      <c r="A22" s="407" t="s">
        <v>18</v>
      </c>
      <c r="B22" s="408"/>
      <c r="C22" s="408"/>
      <c r="D22" s="408"/>
      <c r="E22" s="408"/>
      <c r="F22" s="408"/>
      <c r="G22" s="408"/>
      <c r="H22" s="409"/>
    </row>
    <row r="23" spans="1:12" ht="32.25" customHeight="1">
      <c r="A23" s="242"/>
      <c r="B23" s="53"/>
      <c r="C23" s="53"/>
      <c r="D23" s="53"/>
      <c r="E23" s="54">
        <f>SUM(B23:D23)</f>
        <v>0</v>
      </c>
      <c r="F23" s="243"/>
      <c r="G23" s="244"/>
      <c r="H23" s="61">
        <f t="shared" ref="H23:H28" si="2">SUM(E23:G23)</f>
        <v>0</v>
      </c>
    </row>
    <row r="24" spans="1:12" ht="32.15" customHeight="1">
      <c r="A24" s="242"/>
      <c r="B24" s="53"/>
      <c r="C24" s="53"/>
      <c r="D24" s="53"/>
      <c r="E24" s="54">
        <f>SUM(B24:D24)</f>
        <v>0</v>
      </c>
      <c r="F24" s="243"/>
      <c r="G24" s="244"/>
      <c r="H24" s="61">
        <f t="shared" si="2"/>
        <v>0</v>
      </c>
    </row>
    <row r="25" spans="1:12" ht="32.15" customHeight="1">
      <c r="A25" s="242"/>
      <c r="B25" s="53"/>
      <c r="C25" s="53"/>
      <c r="D25" s="53"/>
      <c r="E25" s="54">
        <f>SUM(B25:D25)</f>
        <v>0</v>
      </c>
      <c r="F25" s="243"/>
      <c r="G25" s="244"/>
      <c r="H25" s="61">
        <f t="shared" si="2"/>
        <v>0</v>
      </c>
    </row>
    <row r="26" spans="1:12" ht="32.15" customHeight="1">
      <c r="A26" s="242"/>
      <c r="B26" s="53"/>
      <c r="C26" s="53"/>
      <c r="D26" s="53"/>
      <c r="E26" s="54">
        <f>SUM(B26:D26)</f>
        <v>0</v>
      </c>
      <c r="F26" s="243"/>
      <c r="G26" s="244"/>
      <c r="H26" s="61">
        <f t="shared" si="2"/>
        <v>0</v>
      </c>
    </row>
    <row r="27" spans="1:12" ht="32.15" customHeight="1">
      <c r="A27" s="242"/>
      <c r="B27" s="53"/>
      <c r="C27" s="53"/>
      <c r="D27" s="53"/>
      <c r="E27" s="54">
        <f>SUM(B27:D27)</f>
        <v>0</v>
      </c>
      <c r="F27" s="243"/>
      <c r="G27" s="244"/>
      <c r="H27" s="61">
        <f t="shared" si="2"/>
        <v>0</v>
      </c>
    </row>
    <row r="28" spans="1:12" ht="32.15" customHeight="1" thickBot="1">
      <c r="A28" s="102" t="s">
        <v>63</v>
      </c>
      <c r="B28" s="79">
        <f t="shared" ref="B28:G28" si="3">SUM(B23:B27)</f>
        <v>0</v>
      </c>
      <c r="C28" s="79">
        <f t="shared" si="3"/>
        <v>0</v>
      </c>
      <c r="D28" s="79">
        <f t="shared" si="3"/>
        <v>0</v>
      </c>
      <c r="E28" s="79">
        <f t="shared" si="3"/>
        <v>0</v>
      </c>
      <c r="F28" s="79">
        <f t="shared" si="3"/>
        <v>0</v>
      </c>
      <c r="G28" s="79">
        <f t="shared" si="3"/>
        <v>0</v>
      </c>
      <c r="H28" s="79">
        <f t="shared" si="2"/>
        <v>0</v>
      </c>
    </row>
    <row r="29" spans="1:12" ht="39.65" customHeight="1" thickTop="1">
      <c r="A29" s="378" t="s">
        <v>24</v>
      </c>
      <c r="B29" s="421" t="s">
        <v>26</v>
      </c>
      <c r="C29" s="421"/>
      <c r="D29" s="421"/>
      <c r="E29" s="421"/>
      <c r="F29" s="406" t="s">
        <v>28</v>
      </c>
      <c r="G29" s="406"/>
      <c r="H29" s="410" t="s">
        <v>85</v>
      </c>
    </row>
    <row r="30" spans="1:12" ht="27.75" customHeight="1" thickBot="1">
      <c r="A30" s="379"/>
      <c r="B30" s="77" t="s">
        <v>21</v>
      </c>
      <c r="C30" s="77" t="s">
        <v>22</v>
      </c>
      <c r="D30" s="77" t="s">
        <v>23</v>
      </c>
      <c r="E30" s="29" t="s">
        <v>27</v>
      </c>
      <c r="F30" s="27" t="s">
        <v>29</v>
      </c>
      <c r="G30" s="30" t="s">
        <v>30</v>
      </c>
      <c r="H30" s="370"/>
    </row>
    <row r="31" spans="1:12" ht="21" customHeight="1" thickTop="1">
      <c r="A31" s="415" t="s">
        <v>73</v>
      </c>
      <c r="B31" s="416"/>
      <c r="C31" s="416"/>
      <c r="D31" s="416"/>
      <c r="E31" s="416"/>
      <c r="F31" s="416"/>
      <c r="G31" s="416"/>
      <c r="H31" s="417"/>
    </row>
    <row r="32" spans="1:12" ht="32.25" customHeight="1">
      <c r="A32" s="242"/>
      <c r="B32" s="53"/>
      <c r="C32" s="53"/>
      <c r="D32" s="53"/>
      <c r="E32" s="54">
        <f t="shared" ref="E32:E38" si="4">SUM(B32:D32)</f>
        <v>0</v>
      </c>
      <c r="F32" s="243"/>
      <c r="G32" s="244"/>
      <c r="H32" s="61">
        <f>SUM(E32:G32)</f>
        <v>0</v>
      </c>
    </row>
    <row r="33" spans="1:8" ht="32.15" customHeight="1">
      <c r="A33" s="242"/>
      <c r="B33" s="53"/>
      <c r="C33" s="53"/>
      <c r="D33" s="53"/>
      <c r="E33" s="54">
        <f t="shared" si="4"/>
        <v>0</v>
      </c>
      <c r="F33" s="243"/>
      <c r="G33" s="244"/>
      <c r="H33" s="61">
        <f t="shared" ref="H33:H38" si="5">SUM(E33:G33)</f>
        <v>0</v>
      </c>
    </row>
    <row r="34" spans="1:8" ht="32.15" customHeight="1">
      <c r="A34" s="242"/>
      <c r="B34" s="53"/>
      <c r="C34" s="53"/>
      <c r="D34" s="53"/>
      <c r="E34" s="54">
        <f t="shared" si="4"/>
        <v>0</v>
      </c>
      <c r="F34" s="243"/>
      <c r="G34" s="244"/>
      <c r="H34" s="61">
        <f t="shared" si="5"/>
        <v>0</v>
      </c>
    </row>
    <row r="35" spans="1:8" ht="32.15" customHeight="1">
      <c r="A35" s="242"/>
      <c r="B35" s="53"/>
      <c r="C35" s="53"/>
      <c r="D35" s="53"/>
      <c r="E35" s="54">
        <f t="shared" si="4"/>
        <v>0</v>
      </c>
      <c r="F35" s="243"/>
      <c r="G35" s="244"/>
      <c r="H35" s="61">
        <f t="shared" si="5"/>
        <v>0</v>
      </c>
    </row>
    <row r="36" spans="1:8" ht="32.15" customHeight="1">
      <c r="A36" s="242"/>
      <c r="B36" s="53"/>
      <c r="C36" s="53"/>
      <c r="D36" s="53"/>
      <c r="E36" s="54">
        <f t="shared" si="4"/>
        <v>0</v>
      </c>
      <c r="F36" s="243"/>
      <c r="G36" s="244"/>
      <c r="H36" s="61">
        <f t="shared" si="5"/>
        <v>0</v>
      </c>
    </row>
    <row r="37" spans="1:8" ht="32.15" customHeight="1">
      <c r="A37" s="242"/>
      <c r="B37" s="53"/>
      <c r="C37" s="53"/>
      <c r="D37" s="53"/>
      <c r="E37" s="54">
        <f t="shared" si="4"/>
        <v>0</v>
      </c>
      <c r="F37" s="243"/>
      <c r="G37" s="244"/>
      <c r="H37" s="61">
        <f t="shared" si="5"/>
        <v>0</v>
      </c>
    </row>
    <row r="38" spans="1:8" ht="32.15" customHeight="1">
      <c r="A38" s="242"/>
      <c r="B38" s="53"/>
      <c r="C38" s="53"/>
      <c r="D38" s="53"/>
      <c r="E38" s="54">
        <f t="shared" si="4"/>
        <v>0</v>
      </c>
      <c r="F38" s="243"/>
      <c r="G38" s="244"/>
      <c r="H38" s="61">
        <f t="shared" si="5"/>
        <v>0</v>
      </c>
    </row>
    <row r="39" spans="1:8" ht="32.15" customHeight="1" thickBot="1">
      <c r="A39" s="102" t="s">
        <v>64</v>
      </c>
      <c r="B39" s="79">
        <f t="shared" ref="B39:G39" si="6">SUM(B32:B38)</f>
        <v>0</v>
      </c>
      <c r="C39" s="79">
        <f t="shared" si="6"/>
        <v>0</v>
      </c>
      <c r="D39" s="79">
        <f t="shared" si="6"/>
        <v>0</v>
      </c>
      <c r="E39" s="79">
        <f t="shared" si="6"/>
        <v>0</v>
      </c>
      <c r="F39" s="79">
        <f t="shared" si="6"/>
        <v>0</v>
      </c>
      <c r="G39" s="79">
        <f t="shared" si="6"/>
        <v>0</v>
      </c>
      <c r="H39" s="79">
        <f>SUM(E39:G39)</f>
        <v>0</v>
      </c>
    </row>
    <row r="40" spans="1:8" ht="21" customHeight="1" thickTop="1">
      <c r="A40" s="403" t="s">
        <v>46</v>
      </c>
      <c r="B40" s="404"/>
      <c r="C40" s="404"/>
      <c r="D40" s="404"/>
      <c r="E40" s="404"/>
      <c r="F40" s="404"/>
      <c r="G40" s="404"/>
      <c r="H40" s="405"/>
    </row>
    <row r="41" spans="1:8" ht="31.5" customHeight="1">
      <c r="A41" s="242"/>
      <c r="B41" s="53"/>
      <c r="C41" s="53"/>
      <c r="D41" s="53"/>
      <c r="E41" s="54">
        <f>SUM(B41:D41)</f>
        <v>0</v>
      </c>
      <c r="F41" s="243"/>
      <c r="G41" s="244"/>
      <c r="H41" s="61">
        <f>SUM(E41:G41)</f>
        <v>0</v>
      </c>
    </row>
    <row r="42" spans="1:8" ht="32.15" customHeight="1">
      <c r="A42" s="242"/>
      <c r="B42" s="53"/>
      <c r="C42" s="53"/>
      <c r="D42" s="53"/>
      <c r="E42" s="54">
        <f>SUM(B42:D42)</f>
        <v>0</v>
      </c>
      <c r="F42" s="243"/>
      <c r="G42" s="244"/>
      <c r="H42" s="61">
        <f>SUM(E42:G42)</f>
        <v>0</v>
      </c>
    </row>
    <row r="43" spans="1:8" ht="32.15" customHeight="1">
      <c r="A43" s="242"/>
      <c r="B43" s="53"/>
      <c r="C43" s="53"/>
      <c r="D43" s="53"/>
      <c r="E43" s="54">
        <f>SUM(B43:D43)</f>
        <v>0</v>
      </c>
      <c r="F43" s="243"/>
      <c r="G43" s="244"/>
      <c r="H43" s="61">
        <f>SUM(E43:G43)</f>
        <v>0</v>
      </c>
    </row>
    <row r="44" spans="1:8" ht="32.15" customHeight="1" thickBot="1">
      <c r="A44" s="102" t="s">
        <v>65</v>
      </c>
      <c r="B44" s="79">
        <f t="shared" ref="B44:G44" si="7">SUM(B41:B43)</f>
        <v>0</v>
      </c>
      <c r="C44" s="79">
        <f t="shared" si="7"/>
        <v>0</v>
      </c>
      <c r="D44" s="79">
        <f t="shared" si="7"/>
        <v>0</v>
      </c>
      <c r="E44" s="79">
        <f t="shared" si="7"/>
        <v>0</v>
      </c>
      <c r="F44" s="79">
        <f t="shared" si="7"/>
        <v>0</v>
      </c>
      <c r="G44" s="79">
        <f t="shared" si="7"/>
        <v>0</v>
      </c>
      <c r="H44" s="79">
        <f>SUM(E44:G44)</f>
        <v>0</v>
      </c>
    </row>
    <row r="45" spans="1:8" ht="21" customHeight="1" thickTop="1">
      <c r="A45" s="403" t="s">
        <v>19</v>
      </c>
      <c r="B45" s="404"/>
      <c r="C45" s="404"/>
      <c r="D45" s="404"/>
      <c r="E45" s="404"/>
      <c r="F45" s="404"/>
      <c r="G45" s="404"/>
      <c r="H45" s="405"/>
    </row>
    <row r="46" spans="1:8" ht="31.5" customHeight="1">
      <c r="A46" s="242"/>
      <c r="B46" s="53"/>
      <c r="C46" s="53"/>
      <c r="D46" s="53"/>
      <c r="E46" s="54">
        <f>SUM(B46:D46)</f>
        <v>0</v>
      </c>
      <c r="F46" s="243"/>
      <c r="G46" s="244"/>
      <c r="H46" s="61">
        <f>SUM(E46:G46)</f>
        <v>0</v>
      </c>
    </row>
    <row r="47" spans="1:8" ht="32.15" customHeight="1">
      <c r="A47" s="242"/>
      <c r="B47" s="53"/>
      <c r="C47" s="53"/>
      <c r="D47" s="53"/>
      <c r="E47" s="54">
        <f>SUM(B47:D47)</f>
        <v>0</v>
      </c>
      <c r="F47" s="243"/>
      <c r="G47" s="244"/>
      <c r="H47" s="61">
        <f>SUM(E47:G47)</f>
        <v>0</v>
      </c>
    </row>
    <row r="48" spans="1:8" ht="32.15" customHeight="1">
      <c r="A48" s="242"/>
      <c r="B48" s="53"/>
      <c r="C48" s="53"/>
      <c r="D48" s="53"/>
      <c r="E48" s="54">
        <f>SUM(B48:D48)</f>
        <v>0</v>
      </c>
      <c r="F48" s="243"/>
      <c r="G48" s="244"/>
      <c r="H48" s="61">
        <f>SUM(E48:G48)</f>
        <v>0</v>
      </c>
    </row>
    <row r="49" spans="1:8" ht="32.15" customHeight="1" thickBot="1">
      <c r="A49" s="102" t="s">
        <v>66</v>
      </c>
      <c r="B49" s="79">
        <f t="shared" ref="B49:G49" si="8">SUM(B46:B48)</f>
        <v>0</v>
      </c>
      <c r="C49" s="79">
        <f t="shared" si="8"/>
        <v>0</v>
      </c>
      <c r="D49" s="79">
        <f t="shared" si="8"/>
        <v>0</v>
      </c>
      <c r="E49" s="79">
        <f t="shared" si="8"/>
        <v>0</v>
      </c>
      <c r="F49" s="79">
        <f t="shared" si="8"/>
        <v>0</v>
      </c>
      <c r="G49" s="79">
        <f t="shared" si="8"/>
        <v>0</v>
      </c>
      <c r="H49" s="79">
        <f>SUM(E49:G49)</f>
        <v>0</v>
      </c>
    </row>
    <row r="50" spans="1:8" ht="21" customHeight="1" thickTop="1">
      <c r="A50" s="397" t="s">
        <v>20</v>
      </c>
      <c r="B50" s="398"/>
      <c r="C50" s="398"/>
      <c r="D50" s="398"/>
      <c r="E50" s="398"/>
      <c r="F50" s="398"/>
      <c r="G50" s="398"/>
      <c r="H50" s="399"/>
    </row>
    <row r="51" spans="1:8" ht="31.5" customHeight="1">
      <c r="A51" s="242"/>
      <c r="B51" s="53"/>
      <c r="C51" s="53"/>
      <c r="D51" s="53"/>
      <c r="E51" s="54">
        <f>SUM(B51:D51)</f>
        <v>0</v>
      </c>
      <c r="F51" s="243"/>
      <c r="G51" s="244"/>
      <c r="H51" s="61">
        <f>SUM(E51:G51)</f>
        <v>0</v>
      </c>
    </row>
    <row r="52" spans="1:8" ht="32.15" customHeight="1">
      <c r="A52" s="242"/>
      <c r="B52" s="53"/>
      <c r="C52" s="53"/>
      <c r="D52" s="53"/>
      <c r="E52" s="54">
        <f>SUM(B52:D52)</f>
        <v>0</v>
      </c>
      <c r="F52" s="243"/>
      <c r="G52" s="244"/>
      <c r="H52" s="61">
        <f>SUM(E52:G52)</f>
        <v>0</v>
      </c>
    </row>
    <row r="53" spans="1:8" ht="32.15" customHeight="1">
      <c r="A53" s="242"/>
      <c r="B53" s="53"/>
      <c r="C53" s="53"/>
      <c r="D53" s="53"/>
      <c r="E53" s="54">
        <f>SUM(B53:D53)</f>
        <v>0</v>
      </c>
      <c r="F53" s="243"/>
      <c r="G53" s="244"/>
      <c r="H53" s="61">
        <f>SUM(E53:G53)</f>
        <v>0</v>
      </c>
    </row>
    <row r="54" spans="1:8" ht="32.15" customHeight="1" thickBot="1">
      <c r="A54" s="102" t="s">
        <v>67</v>
      </c>
      <c r="B54" s="79">
        <f t="shared" ref="B54:G54" si="9">SUM(B51:B53)</f>
        <v>0</v>
      </c>
      <c r="C54" s="79">
        <f t="shared" si="9"/>
        <v>0</v>
      </c>
      <c r="D54" s="79">
        <f t="shared" si="9"/>
        <v>0</v>
      </c>
      <c r="E54" s="79">
        <f t="shared" si="9"/>
        <v>0</v>
      </c>
      <c r="F54" s="79">
        <f t="shared" si="9"/>
        <v>0</v>
      </c>
      <c r="G54" s="79">
        <f t="shared" si="9"/>
        <v>0</v>
      </c>
      <c r="H54" s="79">
        <f>SUM(E54:G54)</f>
        <v>0</v>
      </c>
    </row>
    <row r="55" spans="1:8" ht="38.5" customHeight="1" thickTop="1">
      <c r="A55" s="378" t="s">
        <v>24</v>
      </c>
      <c r="B55" s="411" t="s">
        <v>26</v>
      </c>
      <c r="C55" s="411"/>
      <c r="D55" s="411"/>
      <c r="E55" s="411"/>
      <c r="F55" s="406" t="s">
        <v>28</v>
      </c>
      <c r="G55" s="406"/>
      <c r="H55" s="410" t="s">
        <v>85</v>
      </c>
    </row>
    <row r="56" spans="1:8" ht="27.75" customHeight="1" thickBot="1">
      <c r="A56" s="379"/>
      <c r="B56" s="25" t="s">
        <v>21</v>
      </c>
      <c r="C56" s="25" t="s">
        <v>22</v>
      </c>
      <c r="D56" s="25" t="s">
        <v>23</v>
      </c>
      <c r="E56" s="29" t="s">
        <v>27</v>
      </c>
      <c r="F56" s="27" t="s">
        <v>29</v>
      </c>
      <c r="G56" s="28" t="s">
        <v>30</v>
      </c>
      <c r="H56" s="370"/>
    </row>
    <row r="57" spans="1:8" ht="21" customHeight="1" thickTop="1">
      <c r="A57" s="400" t="s">
        <v>56</v>
      </c>
      <c r="B57" s="401"/>
      <c r="C57" s="401"/>
      <c r="D57" s="401"/>
      <c r="E57" s="401"/>
      <c r="F57" s="401"/>
      <c r="G57" s="401"/>
      <c r="H57" s="402"/>
    </row>
    <row r="58" spans="1:8" ht="31.5" customHeight="1">
      <c r="A58" s="242"/>
      <c r="B58" s="53"/>
      <c r="C58" s="53"/>
      <c r="D58" s="53"/>
      <c r="E58" s="54">
        <f t="shared" ref="E58:E73" si="10">SUM(B58:D58)</f>
        <v>0</v>
      </c>
      <c r="F58" s="243"/>
      <c r="G58" s="244"/>
      <c r="H58" s="61">
        <f>SUM(E58:G58)</f>
        <v>0</v>
      </c>
    </row>
    <row r="59" spans="1:8" ht="32.15" customHeight="1">
      <c r="A59" s="242"/>
      <c r="B59" s="53"/>
      <c r="C59" s="53"/>
      <c r="D59" s="53"/>
      <c r="E59" s="54">
        <f t="shared" si="10"/>
        <v>0</v>
      </c>
      <c r="F59" s="243"/>
      <c r="G59" s="243"/>
      <c r="H59" s="61">
        <f t="shared" ref="H59:H73" si="11">SUM(E59:G59)</f>
        <v>0</v>
      </c>
    </row>
    <row r="60" spans="1:8" ht="32.15" customHeight="1">
      <c r="A60" s="242"/>
      <c r="B60" s="53"/>
      <c r="C60" s="53"/>
      <c r="D60" s="53"/>
      <c r="E60" s="54">
        <f t="shared" si="10"/>
        <v>0</v>
      </c>
      <c r="F60" s="243"/>
      <c r="G60" s="243"/>
      <c r="H60" s="61">
        <f t="shared" si="11"/>
        <v>0</v>
      </c>
    </row>
    <row r="61" spans="1:8" ht="32.15" customHeight="1">
      <c r="A61" s="242"/>
      <c r="B61" s="53"/>
      <c r="C61" s="53"/>
      <c r="D61" s="53"/>
      <c r="E61" s="54">
        <f t="shared" si="10"/>
        <v>0</v>
      </c>
      <c r="F61" s="243"/>
      <c r="G61" s="243"/>
      <c r="H61" s="61">
        <f t="shared" si="11"/>
        <v>0</v>
      </c>
    </row>
    <row r="62" spans="1:8" ht="32.15" customHeight="1">
      <c r="A62" s="242"/>
      <c r="B62" s="53"/>
      <c r="C62" s="53"/>
      <c r="D62" s="53"/>
      <c r="E62" s="54">
        <f t="shared" si="10"/>
        <v>0</v>
      </c>
      <c r="F62" s="243"/>
      <c r="G62" s="243"/>
      <c r="H62" s="61">
        <f t="shared" si="11"/>
        <v>0</v>
      </c>
    </row>
    <row r="63" spans="1:8" ht="32.15" customHeight="1">
      <c r="A63" s="242"/>
      <c r="B63" s="53"/>
      <c r="C63" s="53"/>
      <c r="D63" s="53"/>
      <c r="E63" s="54">
        <f t="shared" si="10"/>
        <v>0</v>
      </c>
      <c r="F63" s="243"/>
      <c r="G63" s="243"/>
      <c r="H63" s="61">
        <f t="shared" si="11"/>
        <v>0</v>
      </c>
    </row>
    <row r="64" spans="1:8" ht="32.15" customHeight="1">
      <c r="A64" s="242"/>
      <c r="B64" s="53"/>
      <c r="C64" s="53"/>
      <c r="D64" s="53"/>
      <c r="E64" s="54">
        <f t="shared" si="10"/>
        <v>0</v>
      </c>
      <c r="F64" s="243"/>
      <c r="G64" s="243"/>
      <c r="H64" s="61">
        <f t="shared" si="11"/>
        <v>0</v>
      </c>
    </row>
    <row r="65" spans="1:8" ht="32.15" customHeight="1">
      <c r="A65" s="242"/>
      <c r="B65" s="53"/>
      <c r="C65" s="53"/>
      <c r="D65" s="53"/>
      <c r="E65" s="54">
        <f t="shared" si="10"/>
        <v>0</v>
      </c>
      <c r="F65" s="243"/>
      <c r="G65" s="243"/>
      <c r="H65" s="61">
        <f t="shared" si="11"/>
        <v>0</v>
      </c>
    </row>
    <row r="66" spans="1:8" ht="32.15" customHeight="1">
      <c r="A66" s="242"/>
      <c r="B66" s="53"/>
      <c r="C66" s="53"/>
      <c r="D66" s="53"/>
      <c r="E66" s="54">
        <f t="shared" si="10"/>
        <v>0</v>
      </c>
      <c r="F66" s="243"/>
      <c r="G66" s="243"/>
      <c r="H66" s="61">
        <f t="shared" si="11"/>
        <v>0</v>
      </c>
    </row>
    <row r="67" spans="1:8" ht="32.15" customHeight="1">
      <c r="A67" s="242"/>
      <c r="B67" s="53"/>
      <c r="C67" s="53"/>
      <c r="D67" s="53"/>
      <c r="E67" s="54">
        <f t="shared" si="10"/>
        <v>0</v>
      </c>
      <c r="F67" s="243"/>
      <c r="G67" s="243"/>
      <c r="H67" s="61">
        <f t="shared" si="11"/>
        <v>0</v>
      </c>
    </row>
    <row r="68" spans="1:8" ht="32.15" customHeight="1">
      <c r="A68" s="242"/>
      <c r="B68" s="53"/>
      <c r="C68" s="53"/>
      <c r="D68" s="53"/>
      <c r="E68" s="54">
        <f t="shared" si="10"/>
        <v>0</v>
      </c>
      <c r="F68" s="243"/>
      <c r="G68" s="243"/>
      <c r="H68" s="61">
        <f t="shared" si="11"/>
        <v>0</v>
      </c>
    </row>
    <row r="69" spans="1:8" ht="32.15" customHeight="1">
      <c r="A69" s="242"/>
      <c r="B69" s="53"/>
      <c r="C69" s="53"/>
      <c r="D69" s="53"/>
      <c r="E69" s="54">
        <f t="shared" si="10"/>
        <v>0</v>
      </c>
      <c r="F69" s="243"/>
      <c r="G69" s="243"/>
      <c r="H69" s="61">
        <f t="shared" si="11"/>
        <v>0</v>
      </c>
    </row>
    <row r="70" spans="1:8" ht="32.15" customHeight="1">
      <c r="A70" s="242"/>
      <c r="B70" s="53"/>
      <c r="C70" s="53"/>
      <c r="D70" s="53"/>
      <c r="E70" s="54">
        <f t="shared" si="10"/>
        <v>0</v>
      </c>
      <c r="F70" s="243"/>
      <c r="G70" s="243"/>
      <c r="H70" s="61">
        <f t="shared" si="11"/>
        <v>0</v>
      </c>
    </row>
    <row r="71" spans="1:8" ht="32.15" customHeight="1">
      <c r="A71" s="242"/>
      <c r="B71" s="53"/>
      <c r="C71" s="53"/>
      <c r="D71" s="53"/>
      <c r="E71" s="54">
        <f t="shared" si="10"/>
        <v>0</v>
      </c>
      <c r="F71" s="243"/>
      <c r="G71" s="243"/>
      <c r="H71" s="61">
        <f t="shared" si="11"/>
        <v>0</v>
      </c>
    </row>
    <row r="72" spans="1:8" ht="32.15" customHeight="1">
      <c r="A72" s="242"/>
      <c r="B72" s="53"/>
      <c r="C72" s="53"/>
      <c r="D72" s="53"/>
      <c r="E72" s="54">
        <f t="shared" si="10"/>
        <v>0</v>
      </c>
      <c r="F72" s="243"/>
      <c r="G72" s="243"/>
      <c r="H72" s="61">
        <f t="shared" si="11"/>
        <v>0</v>
      </c>
    </row>
    <row r="73" spans="1:8" ht="32.15" customHeight="1">
      <c r="A73" s="242"/>
      <c r="B73" s="53"/>
      <c r="C73" s="53"/>
      <c r="D73" s="53"/>
      <c r="E73" s="54">
        <f t="shared" si="10"/>
        <v>0</v>
      </c>
      <c r="F73" s="243"/>
      <c r="G73" s="243"/>
      <c r="H73" s="61">
        <f t="shared" si="11"/>
        <v>0</v>
      </c>
    </row>
    <row r="74" spans="1:8" ht="32.15" customHeight="1" thickBot="1">
      <c r="A74" s="99" t="s">
        <v>68</v>
      </c>
      <c r="B74" s="81">
        <f t="shared" ref="B74:G74" si="12">SUM(B58:B73)</f>
        <v>0</v>
      </c>
      <c r="C74" s="81">
        <f t="shared" si="12"/>
        <v>0</v>
      </c>
      <c r="D74" s="81">
        <f t="shared" si="12"/>
        <v>0</v>
      </c>
      <c r="E74" s="81">
        <f t="shared" si="12"/>
        <v>0</v>
      </c>
      <c r="F74" s="81">
        <f t="shared" si="12"/>
        <v>0</v>
      </c>
      <c r="G74" s="81">
        <f t="shared" si="12"/>
        <v>0</v>
      </c>
      <c r="H74" s="81">
        <f>SUM(E74:G74)</f>
        <v>0</v>
      </c>
    </row>
    <row r="75" spans="1:8" ht="34.5" customHeight="1" thickTop="1" thickBot="1">
      <c r="A75" s="100" t="s">
        <v>35</v>
      </c>
      <c r="B75" s="52">
        <f t="shared" ref="B75:H75" si="13">SUM(B74,B54,B49,B44,B39,B28,B20,B14)</f>
        <v>0</v>
      </c>
      <c r="C75" s="52">
        <f t="shared" si="13"/>
        <v>0</v>
      </c>
      <c r="D75" s="52">
        <f t="shared" si="13"/>
        <v>0</v>
      </c>
      <c r="E75" s="52">
        <f t="shared" si="13"/>
        <v>0</v>
      </c>
      <c r="F75" s="52">
        <f t="shared" si="13"/>
        <v>0</v>
      </c>
      <c r="G75" s="52">
        <f t="shared" si="13"/>
        <v>0</v>
      </c>
      <c r="H75" s="52">
        <f t="shared" si="13"/>
        <v>0</v>
      </c>
    </row>
    <row r="76" spans="1:8" ht="20.149999999999999" customHeight="1" thickTop="1">
      <c r="A76" s="422" t="s">
        <v>49</v>
      </c>
      <c r="B76" s="423"/>
      <c r="C76" s="423"/>
      <c r="D76" s="423"/>
      <c r="E76" s="423"/>
      <c r="F76" s="423"/>
      <c r="G76" s="423"/>
      <c r="H76" s="424"/>
    </row>
    <row r="77" spans="1:8" ht="29.25" customHeight="1">
      <c r="A77" s="428" t="s">
        <v>24</v>
      </c>
      <c r="B77" s="361" t="s">
        <v>26</v>
      </c>
      <c r="C77" s="361"/>
      <c r="D77" s="361"/>
      <c r="E77" s="361"/>
      <c r="F77" s="358" t="s">
        <v>28</v>
      </c>
      <c r="G77" s="358"/>
      <c r="H77" s="369" t="s">
        <v>85</v>
      </c>
    </row>
    <row r="78" spans="1:8" ht="25.5" customHeight="1" thickBot="1">
      <c r="A78" s="379"/>
      <c r="B78" s="25" t="s">
        <v>21</v>
      </c>
      <c r="C78" s="25" t="s">
        <v>22</v>
      </c>
      <c r="D78" s="25" t="s">
        <v>23</v>
      </c>
      <c r="E78" s="29" t="s">
        <v>27</v>
      </c>
      <c r="F78" s="27" t="s">
        <v>29</v>
      </c>
      <c r="G78" s="30" t="s">
        <v>30</v>
      </c>
      <c r="H78" s="370"/>
    </row>
    <row r="79" spans="1:8" ht="20.149999999999999" customHeight="1" thickTop="1">
      <c r="A79" s="425" t="s">
        <v>57</v>
      </c>
      <c r="B79" s="426"/>
      <c r="C79" s="426"/>
      <c r="D79" s="426"/>
      <c r="E79" s="426"/>
      <c r="F79" s="426"/>
      <c r="G79" s="426"/>
      <c r="H79" s="427"/>
    </row>
    <row r="80" spans="1:8" ht="31.5" customHeight="1">
      <c r="A80" s="242"/>
      <c r="B80" s="53"/>
      <c r="C80" s="53"/>
      <c r="D80" s="53"/>
      <c r="E80" s="54">
        <f t="shared" ref="E80:E87" si="14">SUM(B80:D80)</f>
        <v>0</v>
      </c>
      <c r="F80" s="243"/>
      <c r="G80" s="244"/>
      <c r="H80" s="61">
        <f t="shared" ref="H80:H88" si="15">SUM(E80:G80)</f>
        <v>0</v>
      </c>
    </row>
    <row r="81" spans="1:8" ht="36" customHeight="1">
      <c r="A81" s="242"/>
      <c r="B81" s="53"/>
      <c r="C81" s="53"/>
      <c r="D81" s="53"/>
      <c r="E81" s="54">
        <f t="shared" si="14"/>
        <v>0</v>
      </c>
      <c r="F81" s="243"/>
      <c r="G81" s="244"/>
      <c r="H81" s="61">
        <f t="shared" si="15"/>
        <v>0</v>
      </c>
    </row>
    <row r="82" spans="1:8" ht="36" customHeight="1">
      <c r="A82" s="242"/>
      <c r="B82" s="53"/>
      <c r="C82" s="53"/>
      <c r="D82" s="53"/>
      <c r="E82" s="54">
        <f t="shared" si="14"/>
        <v>0</v>
      </c>
      <c r="F82" s="243"/>
      <c r="G82" s="244"/>
      <c r="H82" s="61">
        <f t="shared" si="15"/>
        <v>0</v>
      </c>
    </row>
    <row r="83" spans="1:8" ht="36" customHeight="1">
      <c r="A83" s="242"/>
      <c r="B83" s="53"/>
      <c r="C83" s="53"/>
      <c r="D83" s="53"/>
      <c r="E83" s="54">
        <f t="shared" si="14"/>
        <v>0</v>
      </c>
      <c r="F83" s="243"/>
      <c r="G83" s="244"/>
      <c r="H83" s="61">
        <f t="shared" si="15"/>
        <v>0</v>
      </c>
    </row>
    <row r="84" spans="1:8" ht="36" customHeight="1">
      <c r="A84" s="242"/>
      <c r="B84" s="53"/>
      <c r="C84" s="53"/>
      <c r="D84" s="53"/>
      <c r="E84" s="54">
        <f t="shared" si="14"/>
        <v>0</v>
      </c>
      <c r="F84" s="243"/>
      <c r="G84" s="244"/>
      <c r="H84" s="61">
        <f t="shared" si="15"/>
        <v>0</v>
      </c>
    </row>
    <row r="85" spans="1:8" ht="36" customHeight="1">
      <c r="A85" s="242"/>
      <c r="B85" s="53"/>
      <c r="C85" s="53"/>
      <c r="D85" s="53"/>
      <c r="E85" s="54">
        <f t="shared" si="14"/>
        <v>0</v>
      </c>
      <c r="F85" s="243"/>
      <c r="G85" s="244"/>
      <c r="H85" s="61">
        <f t="shared" si="15"/>
        <v>0</v>
      </c>
    </row>
    <row r="86" spans="1:8" ht="36" customHeight="1">
      <c r="A86" s="242"/>
      <c r="B86" s="53"/>
      <c r="C86" s="53"/>
      <c r="D86" s="53"/>
      <c r="E86" s="54">
        <f t="shared" si="14"/>
        <v>0</v>
      </c>
      <c r="F86" s="243"/>
      <c r="G86" s="244"/>
      <c r="H86" s="61">
        <f t="shared" si="15"/>
        <v>0</v>
      </c>
    </row>
    <row r="87" spans="1:8" ht="36" customHeight="1">
      <c r="A87" s="242"/>
      <c r="B87" s="53"/>
      <c r="C87" s="53"/>
      <c r="D87" s="53"/>
      <c r="E87" s="54">
        <f t="shared" si="14"/>
        <v>0</v>
      </c>
      <c r="F87" s="243"/>
      <c r="G87" s="244"/>
      <c r="H87" s="61">
        <f t="shared" si="15"/>
        <v>0</v>
      </c>
    </row>
    <row r="88" spans="1:8" ht="36" customHeight="1" thickBot="1">
      <c r="A88" s="78" t="s">
        <v>69</v>
      </c>
      <c r="B88" s="80">
        <f t="shared" ref="B88:G88" si="16">SUM(B80:B87)</f>
        <v>0</v>
      </c>
      <c r="C88" s="80">
        <f t="shared" si="16"/>
        <v>0</v>
      </c>
      <c r="D88" s="80">
        <f t="shared" si="16"/>
        <v>0</v>
      </c>
      <c r="E88" s="80">
        <f t="shared" si="16"/>
        <v>0</v>
      </c>
      <c r="F88" s="80">
        <f t="shared" si="16"/>
        <v>0</v>
      </c>
      <c r="G88" s="80">
        <f t="shared" si="16"/>
        <v>0</v>
      </c>
      <c r="H88" s="80">
        <f t="shared" si="15"/>
        <v>0</v>
      </c>
    </row>
    <row r="89" spans="1:8" ht="21" customHeight="1" thickTop="1">
      <c r="A89" s="374" t="s">
        <v>58</v>
      </c>
      <c r="B89" s="375"/>
      <c r="C89" s="375"/>
      <c r="D89" s="375"/>
      <c r="E89" s="375"/>
      <c r="F89" s="375"/>
      <c r="G89" s="375"/>
      <c r="H89" s="376"/>
    </row>
    <row r="90" spans="1:8" ht="31.5" customHeight="1">
      <c r="A90" s="242"/>
      <c r="B90" s="53"/>
      <c r="C90" s="53"/>
      <c r="D90" s="53"/>
      <c r="E90" s="54">
        <f>SUM(B90:D90)</f>
        <v>0</v>
      </c>
      <c r="F90" s="243"/>
      <c r="G90" s="244"/>
      <c r="H90" s="61">
        <f>SUM(E90:G90)</f>
        <v>0</v>
      </c>
    </row>
    <row r="91" spans="1:8" ht="31.5" customHeight="1">
      <c r="A91" s="242"/>
      <c r="B91" s="53"/>
      <c r="C91" s="53"/>
      <c r="D91" s="53"/>
      <c r="E91" s="54">
        <f>SUM(B91:D91)</f>
        <v>0</v>
      </c>
      <c r="F91" s="243"/>
      <c r="G91" s="244"/>
      <c r="H91" s="61">
        <f>SUM(E91:G91)</f>
        <v>0</v>
      </c>
    </row>
    <row r="92" spans="1:8" ht="36" customHeight="1">
      <c r="A92" s="242"/>
      <c r="B92" s="53"/>
      <c r="C92" s="53"/>
      <c r="D92" s="53"/>
      <c r="E92" s="54">
        <f>SUM(B92:D92)</f>
        <v>0</v>
      </c>
      <c r="F92" s="243"/>
      <c r="G92" s="244"/>
      <c r="H92" s="61">
        <f>SUM(E92:G92)</f>
        <v>0</v>
      </c>
    </row>
    <row r="93" spans="1:8" ht="36" customHeight="1" thickBot="1">
      <c r="A93" s="101" t="s">
        <v>70</v>
      </c>
      <c r="B93" s="79">
        <f t="shared" ref="B93:G93" si="17">SUM(B90:B92)</f>
        <v>0</v>
      </c>
      <c r="C93" s="79">
        <f t="shared" si="17"/>
        <v>0</v>
      </c>
      <c r="D93" s="79">
        <f t="shared" si="17"/>
        <v>0</v>
      </c>
      <c r="E93" s="79">
        <f t="shared" si="17"/>
        <v>0</v>
      </c>
      <c r="F93" s="79">
        <f t="shared" si="17"/>
        <v>0</v>
      </c>
      <c r="G93" s="79">
        <f t="shared" si="17"/>
        <v>0</v>
      </c>
      <c r="H93" s="79">
        <f>SUM(E93:G93)</f>
        <v>0</v>
      </c>
    </row>
    <row r="94" spans="1:8" ht="33" customHeight="1" thickTop="1">
      <c r="A94" s="24" t="s">
        <v>71</v>
      </c>
      <c r="B94" s="4">
        <f t="shared" ref="B94:H94" si="18">SUM(B93,B88)</f>
        <v>0</v>
      </c>
      <c r="C94" s="4">
        <f t="shared" si="18"/>
        <v>0</v>
      </c>
      <c r="D94" s="4">
        <f t="shared" si="18"/>
        <v>0</v>
      </c>
      <c r="E94" s="4">
        <f t="shared" si="18"/>
        <v>0</v>
      </c>
      <c r="F94" s="4">
        <f t="shared" si="18"/>
        <v>0</v>
      </c>
      <c r="G94" s="4">
        <f t="shared" si="18"/>
        <v>0</v>
      </c>
      <c r="H94" s="4">
        <f t="shared" si="18"/>
        <v>0</v>
      </c>
    </row>
    <row r="95" spans="1:8" ht="20.149999999999999" customHeight="1">
      <c r="A95" s="392" t="s">
        <v>40</v>
      </c>
      <c r="B95" s="392"/>
      <c r="C95" s="392"/>
      <c r="D95" s="392"/>
      <c r="E95" s="392"/>
      <c r="F95" s="437" t="s">
        <v>41</v>
      </c>
      <c r="G95" s="437"/>
      <c r="H95" s="282" t="e">
        <f>E94/(E75-E20)</f>
        <v>#DIV/0!</v>
      </c>
    </row>
    <row r="96" spans="1:8" ht="56.5" customHeight="1">
      <c r="A96" s="104"/>
      <c r="B96" s="104"/>
      <c r="C96" s="104"/>
      <c r="D96" s="104"/>
      <c r="E96" s="104"/>
      <c r="F96" s="105"/>
      <c r="G96" s="105"/>
      <c r="H96" s="106"/>
    </row>
    <row r="97" spans="1:8" ht="29.25" customHeight="1">
      <c r="A97" s="428" t="s">
        <v>24</v>
      </c>
      <c r="B97" s="361" t="s">
        <v>26</v>
      </c>
      <c r="C97" s="361"/>
      <c r="D97" s="361"/>
      <c r="E97" s="361"/>
      <c r="F97" s="358" t="s">
        <v>28</v>
      </c>
      <c r="G97" s="358"/>
      <c r="H97" s="369" t="s">
        <v>85</v>
      </c>
    </row>
    <row r="98" spans="1:8" ht="25.5" customHeight="1">
      <c r="A98" s="428"/>
      <c r="B98" s="11" t="s">
        <v>21</v>
      </c>
      <c r="C98" s="11" t="s">
        <v>22</v>
      </c>
      <c r="D98" s="11" t="s">
        <v>23</v>
      </c>
      <c r="E98" s="14" t="s">
        <v>27</v>
      </c>
      <c r="F98" s="109" t="s">
        <v>29</v>
      </c>
      <c r="G98" s="109" t="s">
        <v>30</v>
      </c>
      <c r="H98" s="448"/>
    </row>
    <row r="99" spans="1:8" ht="32.25" customHeight="1" thickBot="1">
      <c r="A99" s="107" t="s">
        <v>72</v>
      </c>
      <c r="B99" s="108">
        <f t="shared" ref="B99:H99" si="19">SUM(B94,B75)</f>
        <v>0</v>
      </c>
      <c r="C99" s="108">
        <f t="shared" si="19"/>
        <v>0</v>
      </c>
      <c r="D99" s="108">
        <f t="shared" si="19"/>
        <v>0</v>
      </c>
      <c r="E99" s="108">
        <f t="shared" si="19"/>
        <v>0</v>
      </c>
      <c r="F99" s="108">
        <f t="shared" si="19"/>
        <v>0</v>
      </c>
      <c r="G99" s="108">
        <f t="shared" si="19"/>
        <v>0</v>
      </c>
      <c r="H99" s="108">
        <f t="shared" si="19"/>
        <v>0</v>
      </c>
    </row>
    <row r="100" spans="1:8" ht="31.5" customHeight="1" thickTop="1">
      <c r="A100" s="372" t="s">
        <v>51</v>
      </c>
      <c r="B100" s="373"/>
      <c r="C100" s="373"/>
      <c r="D100" s="373"/>
      <c r="E100" s="373"/>
      <c r="F100" s="373"/>
      <c r="G100" s="373"/>
      <c r="H100" s="373"/>
    </row>
    <row r="101" spans="1:8" ht="25" customHeight="1">
      <c r="A101" s="445" t="s">
        <v>59</v>
      </c>
      <c r="B101" s="445"/>
      <c r="C101" s="445"/>
      <c r="D101" s="445"/>
      <c r="E101" s="445"/>
      <c r="F101" s="445"/>
      <c r="G101" s="445"/>
      <c r="H101" s="445"/>
    </row>
    <row r="102" spans="1:8" ht="17.25" customHeight="1">
      <c r="A102" s="387" t="s">
        <v>43</v>
      </c>
      <c r="B102" s="388"/>
      <c r="C102" s="388"/>
      <c r="D102" s="388"/>
      <c r="E102" s="388"/>
      <c r="F102" s="388"/>
      <c r="G102" s="388"/>
      <c r="H102" s="389"/>
    </row>
    <row r="103" spans="1:8" ht="38.25" customHeight="1">
      <c r="A103" s="32" t="s">
        <v>12</v>
      </c>
      <c r="B103" s="33" t="s">
        <v>13</v>
      </c>
      <c r="C103" s="431" t="s">
        <v>14</v>
      </c>
      <c r="D103" s="431"/>
      <c r="E103" s="431"/>
      <c r="F103" s="17" t="s">
        <v>15</v>
      </c>
      <c r="G103" s="17" t="s">
        <v>16</v>
      </c>
      <c r="H103" s="17" t="s">
        <v>78</v>
      </c>
    </row>
    <row r="104" spans="1:8" ht="32.15" customHeight="1">
      <c r="A104" s="246"/>
      <c r="B104" s="55"/>
      <c r="C104" s="449"/>
      <c r="D104" s="449"/>
      <c r="E104" s="449"/>
      <c r="F104" s="247" t="s">
        <v>17</v>
      </c>
      <c r="G104" s="247"/>
      <c r="H104" s="248" t="s">
        <v>17</v>
      </c>
    </row>
    <row r="105" spans="1:8" ht="32.15" customHeight="1">
      <c r="A105" s="246"/>
      <c r="B105" s="55"/>
      <c r="C105" s="377"/>
      <c r="D105" s="377"/>
      <c r="E105" s="377"/>
      <c r="F105" s="247" t="s">
        <v>17</v>
      </c>
      <c r="G105" s="247"/>
      <c r="H105" s="248" t="s">
        <v>17</v>
      </c>
    </row>
    <row r="106" spans="1:8" ht="32.15" customHeight="1">
      <c r="A106" s="246"/>
      <c r="B106" s="55"/>
      <c r="C106" s="377"/>
      <c r="D106" s="377"/>
      <c r="E106" s="377"/>
      <c r="F106" s="247" t="s">
        <v>17</v>
      </c>
      <c r="G106" s="247"/>
      <c r="H106" s="248" t="s">
        <v>17</v>
      </c>
    </row>
    <row r="107" spans="1:8" ht="32.15" customHeight="1">
      <c r="A107" s="246"/>
      <c r="B107" s="55"/>
      <c r="C107" s="377"/>
      <c r="D107" s="377"/>
      <c r="E107" s="377"/>
      <c r="F107" s="247" t="s">
        <v>17</v>
      </c>
      <c r="G107" s="247"/>
      <c r="H107" s="248" t="s">
        <v>17</v>
      </c>
    </row>
    <row r="108" spans="1:8" ht="32.15" customHeight="1">
      <c r="A108" s="246"/>
      <c r="B108" s="55"/>
      <c r="C108" s="377"/>
      <c r="D108" s="377"/>
      <c r="E108" s="377"/>
      <c r="F108" s="247" t="s">
        <v>17</v>
      </c>
      <c r="G108" s="247"/>
      <c r="H108" s="247" t="s">
        <v>17</v>
      </c>
    </row>
    <row r="109" spans="1:8" ht="32.15" customHeight="1">
      <c r="A109" s="246"/>
      <c r="B109" s="55"/>
      <c r="C109" s="377"/>
      <c r="D109" s="377"/>
      <c r="E109" s="377"/>
      <c r="F109" s="247" t="s">
        <v>17</v>
      </c>
      <c r="G109" s="247"/>
      <c r="H109" s="247" t="s">
        <v>17</v>
      </c>
    </row>
    <row r="110" spans="1:8" ht="32.15" customHeight="1">
      <c r="A110" s="246"/>
      <c r="B110" s="55"/>
      <c r="C110" s="377"/>
      <c r="D110" s="377"/>
      <c r="E110" s="377"/>
      <c r="F110" s="247" t="s">
        <v>17</v>
      </c>
      <c r="G110" s="247"/>
      <c r="H110" s="248" t="s">
        <v>17</v>
      </c>
    </row>
    <row r="111" spans="1:8" ht="22.5" customHeight="1">
      <c r="A111" s="98" t="s">
        <v>79</v>
      </c>
      <c r="B111" s="80">
        <f>SUM(B104:B110)</f>
        <v>0</v>
      </c>
      <c r="C111" s="21" t="str">
        <f>IF(B111=F99,"OKAY","ERROR")</f>
        <v>OKAY</v>
      </c>
      <c r="D111" s="371" t="str">
        <f>IF(C111 = "ERROR","Check values match in cells B110 and F98","")</f>
        <v/>
      </c>
      <c r="E111" s="371"/>
      <c r="F111" s="371"/>
      <c r="G111" s="371"/>
      <c r="H111" s="97"/>
    </row>
    <row r="112" spans="1:8" ht="14.25" customHeight="1">
      <c r="A112" s="435"/>
      <c r="B112" s="435"/>
      <c r="C112" s="435"/>
      <c r="D112" s="435"/>
      <c r="E112" s="435"/>
      <c r="F112" s="435"/>
      <c r="G112" s="435"/>
      <c r="H112" s="435"/>
    </row>
    <row r="113" spans="1:9" ht="25" customHeight="1">
      <c r="A113" s="436" t="s">
        <v>60</v>
      </c>
      <c r="B113" s="436"/>
      <c r="C113" s="436"/>
      <c r="D113" s="436"/>
      <c r="E113" s="436"/>
      <c r="F113" s="436"/>
      <c r="G113" s="436"/>
      <c r="H113" s="436"/>
    </row>
    <row r="114" spans="1:9" ht="30.75" customHeight="1">
      <c r="A114" s="387" t="s">
        <v>39</v>
      </c>
      <c r="B114" s="450"/>
      <c r="C114" s="450"/>
      <c r="D114" s="450"/>
      <c r="E114" s="450"/>
      <c r="F114" s="450"/>
      <c r="G114" s="450"/>
      <c r="H114" s="451"/>
    </row>
    <row r="115" spans="1:9" ht="38.25" customHeight="1">
      <c r="A115" s="16" t="s">
        <v>12</v>
      </c>
      <c r="B115" s="321" t="s">
        <v>13</v>
      </c>
      <c r="C115" s="430" t="s">
        <v>74</v>
      </c>
      <c r="D115" s="430"/>
      <c r="E115" s="430"/>
      <c r="F115" s="48" t="s">
        <v>76</v>
      </c>
      <c r="G115" s="452" t="s">
        <v>77</v>
      </c>
      <c r="H115" s="453"/>
    </row>
    <row r="116" spans="1:9" ht="32.15" customHeight="1">
      <c r="A116" s="246"/>
      <c r="B116" s="55"/>
      <c r="C116" s="447"/>
      <c r="D116" s="447"/>
      <c r="E116" s="447"/>
      <c r="F116" s="247" t="s">
        <v>107</v>
      </c>
      <c r="G116" s="432" t="s">
        <v>107</v>
      </c>
      <c r="H116" s="433"/>
    </row>
    <row r="117" spans="1:9" ht="32.15" customHeight="1">
      <c r="A117" s="246"/>
      <c r="B117" s="55"/>
      <c r="C117" s="434"/>
      <c r="D117" s="434"/>
      <c r="E117" s="434"/>
      <c r="F117" s="247" t="s">
        <v>107</v>
      </c>
      <c r="G117" s="432" t="s">
        <v>107</v>
      </c>
      <c r="H117" s="433"/>
    </row>
    <row r="118" spans="1:9" ht="32.15" customHeight="1">
      <c r="A118" s="246"/>
      <c r="B118" s="55"/>
      <c r="C118" s="434"/>
      <c r="D118" s="434"/>
      <c r="E118" s="434"/>
      <c r="F118" s="247" t="s">
        <v>107</v>
      </c>
      <c r="G118" s="432" t="s">
        <v>107</v>
      </c>
      <c r="H118" s="433"/>
    </row>
    <row r="119" spans="1:9" ht="32.15" customHeight="1">
      <c r="A119" s="246"/>
      <c r="B119" s="55"/>
      <c r="C119" s="434"/>
      <c r="D119" s="434"/>
      <c r="E119" s="434"/>
      <c r="F119" s="247" t="s">
        <v>107</v>
      </c>
      <c r="G119" s="432" t="s">
        <v>107</v>
      </c>
      <c r="H119" s="433"/>
    </row>
    <row r="120" spans="1:9" ht="32.15" customHeight="1">
      <c r="A120" s="246"/>
      <c r="B120" s="55"/>
      <c r="C120" s="434"/>
      <c r="D120" s="434"/>
      <c r="E120" s="434"/>
      <c r="F120" s="247" t="s">
        <v>107</v>
      </c>
      <c r="G120" s="432" t="s">
        <v>107</v>
      </c>
      <c r="H120" s="433"/>
    </row>
    <row r="121" spans="1:9" ht="32.15" customHeight="1">
      <c r="A121" s="246"/>
      <c r="B121" s="55"/>
      <c r="C121" s="434"/>
      <c r="D121" s="434"/>
      <c r="E121" s="434"/>
      <c r="F121" s="247" t="s">
        <v>107</v>
      </c>
      <c r="G121" s="432" t="s">
        <v>107</v>
      </c>
      <c r="H121" s="433"/>
    </row>
    <row r="122" spans="1:9" ht="32.15" customHeight="1">
      <c r="A122" s="246"/>
      <c r="B122" s="55"/>
      <c r="C122" s="434"/>
      <c r="D122" s="434"/>
      <c r="E122" s="434"/>
      <c r="F122" s="247" t="s">
        <v>107</v>
      </c>
      <c r="G122" s="440" t="s">
        <v>107</v>
      </c>
      <c r="H122" s="441"/>
    </row>
    <row r="123" spans="1:9" ht="22.5" customHeight="1" thickBot="1">
      <c r="A123" s="98" t="s">
        <v>80</v>
      </c>
      <c r="B123" s="80">
        <f>SUM(B116:B122)</f>
        <v>0</v>
      </c>
      <c r="C123" s="76" t="str">
        <f>IF(B123=G99,"OKAY","ERROR")</f>
        <v>OKAY</v>
      </c>
      <c r="D123" s="429" t="str">
        <f>IF(C123 = "ERROR","Check values match in cells B122 and G98","")</f>
        <v/>
      </c>
      <c r="E123" s="429"/>
      <c r="F123" s="429"/>
      <c r="G123" s="429"/>
      <c r="H123" s="429"/>
    </row>
    <row r="124" spans="1:9" ht="36" customHeight="1" thickTop="1" thickBot="1">
      <c r="A124" s="46" t="s">
        <v>38</v>
      </c>
      <c r="B124" s="8">
        <f>B111+B123</f>
        <v>0</v>
      </c>
      <c r="C124" s="446"/>
      <c r="D124" s="446"/>
      <c r="E124" s="446"/>
      <c r="F124" s="446"/>
      <c r="G124" s="446"/>
      <c r="H124" s="446"/>
    </row>
    <row r="125" spans="1:9" s="7" customFormat="1" ht="30" customHeight="1" thickTop="1">
      <c r="A125" s="442" t="s">
        <v>52</v>
      </c>
      <c r="B125" s="443"/>
      <c r="C125" s="443"/>
      <c r="D125" s="443"/>
      <c r="E125" s="443"/>
      <c r="F125" s="443"/>
      <c r="G125" s="443"/>
      <c r="H125" s="444"/>
      <c r="I125" s="44"/>
    </row>
    <row r="126" spans="1:9" ht="60" customHeight="1">
      <c r="A126" s="359"/>
      <c r="B126" s="361" t="s">
        <v>26</v>
      </c>
      <c r="C126" s="361"/>
      <c r="D126" s="361"/>
      <c r="E126" s="361"/>
      <c r="F126" s="358" t="s">
        <v>25</v>
      </c>
      <c r="G126" s="358"/>
      <c r="H126" s="438" t="s">
        <v>85</v>
      </c>
    </row>
    <row r="127" spans="1:9" ht="27.75" customHeight="1">
      <c r="A127" s="360"/>
      <c r="B127" s="11" t="s">
        <v>21</v>
      </c>
      <c r="C127" s="11" t="s">
        <v>22</v>
      </c>
      <c r="D127" s="11" t="s">
        <v>23</v>
      </c>
      <c r="E127" s="14" t="s">
        <v>27</v>
      </c>
      <c r="F127" s="12" t="s">
        <v>29</v>
      </c>
      <c r="G127" s="15" t="s">
        <v>31</v>
      </c>
      <c r="H127" s="439"/>
    </row>
    <row r="128" spans="1:9" ht="25.5" customHeight="1">
      <c r="A128" s="85" t="s">
        <v>50</v>
      </c>
      <c r="B128" s="86"/>
      <c r="C128" s="86"/>
      <c r="D128" s="86"/>
      <c r="E128" s="82"/>
      <c r="F128" s="87"/>
      <c r="G128" s="87"/>
      <c r="H128" s="83"/>
    </row>
    <row r="129" spans="1:8" ht="21" customHeight="1">
      <c r="A129" s="47" t="s">
        <v>0</v>
      </c>
      <c r="B129" s="71">
        <f>B14</f>
        <v>0</v>
      </c>
      <c r="C129" s="71">
        <f>C14</f>
        <v>0</v>
      </c>
      <c r="D129" s="71">
        <f>D14</f>
        <v>0</v>
      </c>
      <c r="E129" s="68">
        <f t="shared" ref="E129:E136" si="20">SUM(B129:D129)</f>
        <v>0</v>
      </c>
      <c r="F129" s="56">
        <f>F14</f>
        <v>0</v>
      </c>
      <c r="G129" s="56">
        <f>G14</f>
        <v>0</v>
      </c>
      <c r="H129" s="62">
        <f>SUM(E129:G129)</f>
        <v>0</v>
      </c>
    </row>
    <row r="130" spans="1:8" ht="25" customHeight="1">
      <c r="A130" s="47" t="s">
        <v>1</v>
      </c>
      <c r="B130" s="71">
        <f>B20</f>
        <v>0</v>
      </c>
      <c r="C130" s="71">
        <f>C20</f>
        <v>0</v>
      </c>
      <c r="D130" s="71">
        <f>D20</f>
        <v>0</v>
      </c>
      <c r="E130" s="68">
        <f t="shared" si="20"/>
        <v>0</v>
      </c>
      <c r="F130" s="56">
        <f>F20</f>
        <v>0</v>
      </c>
      <c r="G130" s="56">
        <f>G20</f>
        <v>0</v>
      </c>
      <c r="H130" s="62">
        <f t="shared" ref="H130:H136" si="21">SUM(E130:G130)</f>
        <v>0</v>
      </c>
    </row>
    <row r="131" spans="1:8" ht="25" customHeight="1">
      <c r="A131" s="47" t="s">
        <v>2</v>
      </c>
      <c r="B131" s="71">
        <f>B28</f>
        <v>0</v>
      </c>
      <c r="C131" s="71">
        <f>C28</f>
        <v>0</v>
      </c>
      <c r="D131" s="71">
        <f>D28</f>
        <v>0</v>
      </c>
      <c r="E131" s="68">
        <f t="shared" si="20"/>
        <v>0</v>
      </c>
      <c r="F131" s="56">
        <f>F28</f>
        <v>0</v>
      </c>
      <c r="G131" s="56">
        <f>G28</f>
        <v>0</v>
      </c>
      <c r="H131" s="62">
        <f t="shared" si="21"/>
        <v>0</v>
      </c>
    </row>
    <row r="132" spans="1:8" ht="25" customHeight="1">
      <c r="A132" s="47" t="s">
        <v>3</v>
      </c>
      <c r="B132" s="71">
        <f>B39</f>
        <v>0</v>
      </c>
      <c r="C132" s="71">
        <f>C39</f>
        <v>0</v>
      </c>
      <c r="D132" s="71">
        <f>D39</f>
        <v>0</v>
      </c>
      <c r="E132" s="68">
        <f t="shared" si="20"/>
        <v>0</v>
      </c>
      <c r="F132" s="56">
        <f>F39</f>
        <v>0</v>
      </c>
      <c r="G132" s="56">
        <f>G39</f>
        <v>0</v>
      </c>
      <c r="H132" s="62">
        <f t="shared" si="21"/>
        <v>0</v>
      </c>
    </row>
    <row r="133" spans="1:8" ht="25" customHeight="1">
      <c r="A133" s="47" t="s">
        <v>4</v>
      </c>
      <c r="B133" s="71">
        <f>B44</f>
        <v>0</v>
      </c>
      <c r="C133" s="71">
        <f>C44</f>
        <v>0</v>
      </c>
      <c r="D133" s="71">
        <f>D44</f>
        <v>0</v>
      </c>
      <c r="E133" s="68">
        <f t="shared" si="20"/>
        <v>0</v>
      </c>
      <c r="F133" s="56">
        <f>F44</f>
        <v>0</v>
      </c>
      <c r="G133" s="56">
        <f>G44</f>
        <v>0</v>
      </c>
      <c r="H133" s="62">
        <f t="shared" si="21"/>
        <v>0</v>
      </c>
    </row>
    <row r="134" spans="1:8" ht="25" customHeight="1">
      <c r="A134" s="47" t="s">
        <v>5</v>
      </c>
      <c r="B134" s="71">
        <f>B49</f>
        <v>0</v>
      </c>
      <c r="C134" s="71">
        <f>C49</f>
        <v>0</v>
      </c>
      <c r="D134" s="71">
        <f>D49</f>
        <v>0</v>
      </c>
      <c r="E134" s="68">
        <f t="shared" si="20"/>
        <v>0</v>
      </c>
      <c r="F134" s="56">
        <f>F49</f>
        <v>0</v>
      </c>
      <c r="G134" s="56">
        <f>G49</f>
        <v>0</v>
      </c>
      <c r="H134" s="62">
        <f t="shared" si="21"/>
        <v>0</v>
      </c>
    </row>
    <row r="135" spans="1:8" ht="25" customHeight="1">
      <c r="A135" s="47" t="s">
        <v>6</v>
      </c>
      <c r="B135" s="71">
        <f>B54</f>
        <v>0</v>
      </c>
      <c r="C135" s="71">
        <f>C54</f>
        <v>0</v>
      </c>
      <c r="D135" s="71">
        <f>D54</f>
        <v>0</v>
      </c>
      <c r="E135" s="68">
        <f t="shared" si="20"/>
        <v>0</v>
      </c>
      <c r="F135" s="56">
        <f>F54</f>
        <v>0</v>
      </c>
      <c r="G135" s="56">
        <f>G54</f>
        <v>0</v>
      </c>
      <c r="H135" s="62">
        <f t="shared" si="21"/>
        <v>0</v>
      </c>
    </row>
    <row r="136" spans="1:8" ht="25" customHeight="1">
      <c r="A136" s="47" t="s">
        <v>53</v>
      </c>
      <c r="B136" s="71">
        <f>B74</f>
        <v>0</v>
      </c>
      <c r="C136" s="71">
        <f>C74</f>
        <v>0</v>
      </c>
      <c r="D136" s="71">
        <f>D74</f>
        <v>0</v>
      </c>
      <c r="E136" s="68">
        <f t="shared" si="20"/>
        <v>0</v>
      </c>
      <c r="F136" s="56">
        <f>F74</f>
        <v>0</v>
      </c>
      <c r="G136" s="56">
        <f>G74</f>
        <v>0</v>
      </c>
      <c r="H136" s="62">
        <f t="shared" si="21"/>
        <v>0</v>
      </c>
    </row>
    <row r="137" spans="1:8" ht="25" customHeight="1" thickBot="1">
      <c r="A137" s="3" t="s">
        <v>7</v>
      </c>
      <c r="B137" s="69">
        <f t="shared" ref="B137:H137" si="22">SUM(B129:B136)</f>
        <v>0</v>
      </c>
      <c r="C137" s="69">
        <f t="shared" si="22"/>
        <v>0</v>
      </c>
      <c r="D137" s="69">
        <f t="shared" si="22"/>
        <v>0</v>
      </c>
      <c r="E137" s="72">
        <f t="shared" si="22"/>
        <v>0</v>
      </c>
      <c r="F137" s="57">
        <f t="shared" si="22"/>
        <v>0</v>
      </c>
      <c r="G137" s="57">
        <f t="shared" si="22"/>
        <v>0</v>
      </c>
      <c r="H137" s="63">
        <f t="shared" si="22"/>
        <v>0</v>
      </c>
    </row>
    <row r="138" spans="1:8" ht="24.75" customHeight="1" thickTop="1">
      <c r="A138" s="85" t="s">
        <v>54</v>
      </c>
      <c r="B138" s="84" t="s">
        <v>8</v>
      </c>
      <c r="C138" s="84" t="s">
        <v>8</v>
      </c>
      <c r="D138" s="84" t="s">
        <v>8</v>
      </c>
      <c r="E138" s="84"/>
      <c r="F138" s="84"/>
      <c r="G138" s="84"/>
      <c r="H138" s="83"/>
    </row>
    <row r="139" spans="1:8" ht="21" customHeight="1">
      <c r="A139" s="47" t="s">
        <v>55</v>
      </c>
      <c r="B139" s="68">
        <f>B88</f>
        <v>0</v>
      </c>
      <c r="C139" s="68">
        <f>C88</f>
        <v>0</v>
      </c>
      <c r="D139" s="68">
        <f>D88</f>
        <v>0</v>
      </c>
      <c r="E139" s="68">
        <f>SUM(B139:D139)</f>
        <v>0</v>
      </c>
      <c r="F139" s="56">
        <f>F88</f>
        <v>0</v>
      </c>
      <c r="G139" s="56">
        <f>G88</f>
        <v>0</v>
      </c>
      <c r="H139" s="62">
        <f>SUM(E139:G139)</f>
        <v>0</v>
      </c>
    </row>
    <row r="140" spans="1:8" ht="25" customHeight="1">
      <c r="A140" s="34" t="s">
        <v>48</v>
      </c>
      <c r="B140" s="68">
        <f>B93</f>
        <v>0</v>
      </c>
      <c r="C140" s="68">
        <f>C93</f>
        <v>0</v>
      </c>
      <c r="D140" s="68">
        <f>D93</f>
        <v>0</v>
      </c>
      <c r="E140" s="68">
        <f>SUM(B140:D140)</f>
        <v>0</v>
      </c>
      <c r="F140" s="56">
        <f>F93</f>
        <v>0</v>
      </c>
      <c r="G140" s="56">
        <f>G93</f>
        <v>0</v>
      </c>
      <c r="H140" s="62">
        <f>SUM(E140:G140)</f>
        <v>0</v>
      </c>
    </row>
    <row r="141" spans="1:8" ht="25" customHeight="1" thickBot="1">
      <c r="A141" s="35" t="s">
        <v>7</v>
      </c>
      <c r="B141" s="69">
        <f t="shared" ref="B141:G141" si="23">SUM(B139:B140)</f>
        <v>0</v>
      </c>
      <c r="C141" s="69">
        <f t="shared" si="23"/>
        <v>0</v>
      </c>
      <c r="D141" s="69">
        <f t="shared" si="23"/>
        <v>0</v>
      </c>
      <c r="E141" s="69">
        <f t="shared" si="23"/>
        <v>0</v>
      </c>
      <c r="F141" s="58">
        <f t="shared" si="23"/>
        <v>0</v>
      </c>
      <c r="G141" s="58">
        <f t="shared" si="23"/>
        <v>0</v>
      </c>
      <c r="H141" s="62">
        <f>SUM(E141:G141)</f>
        <v>0</v>
      </c>
    </row>
    <row r="142" spans="1:8" ht="30" customHeight="1" thickTop="1" thickBot="1">
      <c r="A142" s="36" t="s">
        <v>9</v>
      </c>
      <c r="B142" s="70">
        <f>SUM(B137,B141)</f>
        <v>0</v>
      </c>
      <c r="C142" s="70">
        <f>SUM(C137,C141)</f>
        <v>0</v>
      </c>
      <c r="D142" s="70">
        <f>SUM(D137,D141)</f>
        <v>0</v>
      </c>
      <c r="E142" s="70">
        <f>SUM(E141,E137)</f>
        <v>0</v>
      </c>
      <c r="F142" s="59">
        <f>SUM(F141,F137)</f>
        <v>0</v>
      </c>
      <c r="G142" s="59">
        <f>SUM(G141,G137)</f>
        <v>0</v>
      </c>
      <c r="H142" s="64">
        <f>SUM(H141,H137)</f>
        <v>0</v>
      </c>
    </row>
    <row r="143" spans="1:8" ht="22.5" customHeight="1" thickTop="1">
      <c r="A143" s="37"/>
      <c r="B143" s="6"/>
      <c r="C143" s="6"/>
      <c r="D143" s="6"/>
      <c r="E143" s="6"/>
      <c r="F143" s="6"/>
      <c r="G143" s="6"/>
      <c r="H143" s="2"/>
    </row>
    <row r="144" spans="1:8" ht="22" customHeight="1">
      <c r="A144" s="38" t="s">
        <v>10</v>
      </c>
      <c r="B144" s="5"/>
      <c r="C144" s="5"/>
      <c r="D144" s="5"/>
      <c r="E144" s="5"/>
      <c r="F144" s="5"/>
      <c r="G144" s="5"/>
      <c r="H144" s="39"/>
    </row>
    <row r="145" spans="1:10" ht="24" customHeight="1">
      <c r="A145" s="356" t="s">
        <v>36</v>
      </c>
      <c r="B145" s="357"/>
      <c r="C145" s="357"/>
      <c r="D145" s="88"/>
      <c r="E145" s="67">
        <f>E99</f>
        <v>0</v>
      </c>
      <c r="F145" s="49" t="str">
        <f>IF(E142=E145,"OKAY","ERROR")</f>
        <v>OKAY</v>
      </c>
      <c r="G145" s="91"/>
      <c r="H145" s="92"/>
    </row>
    <row r="146" spans="1:10" ht="27" customHeight="1">
      <c r="A146" s="354" t="s">
        <v>37</v>
      </c>
      <c r="B146" s="355"/>
      <c r="C146" s="355"/>
      <c r="D146" s="89"/>
      <c r="E146" s="66">
        <f>B111</f>
        <v>0</v>
      </c>
      <c r="F146" s="50" t="str">
        <f>IF((F142)=E146,"OKAY","ERROR")</f>
        <v>OKAY</v>
      </c>
      <c r="G146" s="93" t="str">
        <f>IF(F146 = "ERROR","Check !","")</f>
        <v/>
      </c>
      <c r="H146" s="94"/>
    </row>
    <row r="147" spans="1:10" ht="27" customHeight="1">
      <c r="A147" s="354" t="s">
        <v>75</v>
      </c>
      <c r="B147" s="355"/>
      <c r="C147" s="355"/>
      <c r="D147" s="89"/>
      <c r="E147" s="66">
        <f>B123</f>
        <v>0</v>
      </c>
      <c r="F147" s="50" t="str">
        <f>IF((G142)=E147,"OKAY","ERROR")</f>
        <v>OKAY</v>
      </c>
      <c r="G147" s="93"/>
      <c r="H147" s="94"/>
    </row>
    <row r="148" spans="1:10" ht="27" customHeight="1">
      <c r="A148" s="352" t="s">
        <v>11</v>
      </c>
      <c r="B148" s="353"/>
      <c r="C148" s="353"/>
      <c r="D148" s="90"/>
      <c r="E148" s="65">
        <f>SUM(E145:E147)</f>
        <v>0</v>
      </c>
      <c r="F148" s="51" t="str">
        <f>IF(H142=E148,"OKAY","ERROR")</f>
        <v>OKAY</v>
      </c>
      <c r="G148" s="95"/>
      <c r="H148" s="96"/>
    </row>
    <row r="149" spans="1:10" ht="27" customHeight="1" thickBot="1">
      <c r="A149" s="349"/>
      <c r="B149" s="350"/>
      <c r="C149" s="350"/>
      <c r="D149" s="350"/>
      <c r="E149" s="350"/>
      <c r="F149" s="350"/>
      <c r="G149" s="350"/>
      <c r="H149" s="351"/>
    </row>
    <row r="150" spans="1:10" ht="27" customHeight="1" thickTop="1"/>
    <row r="151" spans="1:10">
      <c r="A151" s="163"/>
      <c r="B151" s="163"/>
      <c r="C151" s="163"/>
      <c r="D151" s="163"/>
      <c r="E151" s="163"/>
      <c r="F151" s="163"/>
      <c r="G151" s="163"/>
      <c r="H151" s="163"/>
      <c r="I151" s="163"/>
      <c r="J151" s="163"/>
    </row>
    <row r="152" spans="1:10">
      <c r="A152" s="163"/>
      <c r="B152" s="163"/>
      <c r="C152" s="163"/>
      <c r="D152" s="163"/>
      <c r="E152" s="163"/>
      <c r="F152" s="163"/>
      <c r="G152" s="163"/>
      <c r="H152" s="163"/>
      <c r="I152" s="163"/>
      <c r="J152" s="163"/>
    </row>
    <row r="153" spans="1:10">
      <c r="A153" s="163"/>
      <c r="B153" s="163"/>
      <c r="C153" s="163"/>
      <c r="D153" s="163"/>
      <c r="E153" s="163"/>
      <c r="F153" s="163"/>
      <c r="G153" s="163"/>
      <c r="H153" s="163"/>
      <c r="I153" s="163"/>
      <c r="J153" s="163"/>
    </row>
    <row r="154" spans="1:10">
      <c r="A154" s="163"/>
      <c r="B154" s="163"/>
      <c r="C154" s="163"/>
      <c r="D154" s="163"/>
      <c r="E154" s="163"/>
      <c r="F154" s="163"/>
      <c r="G154" s="163"/>
      <c r="H154" s="163"/>
      <c r="I154" s="163"/>
      <c r="J154" s="163"/>
    </row>
    <row r="155" spans="1:10">
      <c r="A155" s="163"/>
      <c r="B155" s="163"/>
      <c r="C155" s="163"/>
      <c r="D155" s="163"/>
      <c r="E155" s="163"/>
      <c r="F155" s="163"/>
      <c r="G155" s="163"/>
      <c r="H155" s="163"/>
      <c r="I155" s="163"/>
      <c r="J155" s="163"/>
    </row>
  </sheetData>
  <sheetProtection password="CA5B" sheet="1" selectLockedCells="1"/>
  <protectedRanges>
    <protectedRange sqref="H104:H107 H123 H110:H114 E104:E114 G116:G121 E116:E121 E123" name="Range1"/>
  </protectedRanges>
  <mergeCells count="85">
    <mergeCell ref="A145:C145"/>
    <mergeCell ref="A146:C146"/>
    <mergeCell ref="A147:C147"/>
    <mergeCell ref="A148:C148"/>
    <mergeCell ref="A149:H149"/>
    <mergeCell ref="C120:E120"/>
    <mergeCell ref="G120:H120"/>
    <mergeCell ref="C121:E121"/>
    <mergeCell ref="G121:H121"/>
    <mergeCell ref="C122:E122"/>
    <mergeCell ref="G122:H122"/>
    <mergeCell ref="D123:H123"/>
    <mergeCell ref="C124:H124"/>
    <mergeCell ref="A125:H125"/>
    <mergeCell ref="A126:A127"/>
    <mergeCell ref="B126:E126"/>
    <mergeCell ref="F126:G126"/>
    <mergeCell ref="H126:H127"/>
    <mergeCell ref="C118:E118"/>
    <mergeCell ref="G118:H118"/>
    <mergeCell ref="C119:E119"/>
    <mergeCell ref="G119:H119"/>
    <mergeCell ref="A112:H112"/>
    <mergeCell ref="A113:H113"/>
    <mergeCell ref="A114:H114"/>
    <mergeCell ref="C115:E115"/>
    <mergeCell ref="G115:H115"/>
    <mergeCell ref="C116:E116"/>
    <mergeCell ref="G116:H116"/>
    <mergeCell ref="C117:E117"/>
    <mergeCell ref="G117:H117"/>
    <mergeCell ref="D111:G111"/>
    <mergeCell ref="A100:H100"/>
    <mergeCell ref="A101:H101"/>
    <mergeCell ref="A102:H102"/>
    <mergeCell ref="C103:E103"/>
    <mergeCell ref="C104:E104"/>
    <mergeCell ref="C105:E105"/>
    <mergeCell ref="C106:E106"/>
    <mergeCell ref="C107:E107"/>
    <mergeCell ref="C108:E108"/>
    <mergeCell ref="C109:E109"/>
    <mergeCell ref="C110:E110"/>
    <mergeCell ref="A79:H79"/>
    <mergeCell ref="A89:H89"/>
    <mergeCell ref="A95:E95"/>
    <mergeCell ref="F95:G95"/>
    <mergeCell ref="A97:A98"/>
    <mergeCell ref="B97:E97"/>
    <mergeCell ref="F97:G97"/>
    <mergeCell ref="H97:H98"/>
    <mergeCell ref="A57:H57"/>
    <mergeCell ref="A76:H76"/>
    <mergeCell ref="A77:A78"/>
    <mergeCell ref="B77:E77"/>
    <mergeCell ref="F77:G77"/>
    <mergeCell ref="H77:H78"/>
    <mergeCell ref="A45:H45"/>
    <mergeCell ref="A50:H50"/>
    <mergeCell ref="A55:A56"/>
    <mergeCell ref="B55:E55"/>
    <mergeCell ref="F55:G55"/>
    <mergeCell ref="H55:H56"/>
    <mergeCell ref="A40:H40"/>
    <mergeCell ref="A9:H9"/>
    <mergeCell ref="A15:H15"/>
    <mergeCell ref="A21:C21"/>
    <mergeCell ref="D21:E21"/>
    <mergeCell ref="F21:G21"/>
    <mergeCell ref="A22:H22"/>
    <mergeCell ref="A29:A30"/>
    <mergeCell ref="B29:E29"/>
    <mergeCell ref="F29:G29"/>
    <mergeCell ref="H29:H30"/>
    <mergeCell ref="A31:H31"/>
    <mergeCell ref="A7:A8"/>
    <mergeCell ref="B7:E7"/>
    <mergeCell ref="F7:G7"/>
    <mergeCell ref="H7:H8"/>
    <mergeCell ref="A1:H1"/>
    <mergeCell ref="B2:H2"/>
    <mergeCell ref="B4:H4"/>
    <mergeCell ref="A5:H5"/>
    <mergeCell ref="A6:H6"/>
    <mergeCell ref="B3:H3"/>
  </mergeCells>
  <conditionalFormatting sqref="C123 C111 F145:F148">
    <cfRule type="cellIs" dxfId="48" priority="7" stopIfTrue="1" operator="equal">
      <formula>"OKAY"</formula>
    </cfRule>
    <cfRule type="cellIs" dxfId="47" priority="8" stopIfTrue="1" operator="equal">
      <formula>"ERROR"</formula>
    </cfRule>
  </conditionalFormatting>
  <conditionalFormatting sqref="H95:H96">
    <cfRule type="cellIs" dxfId="46" priority="5" stopIfTrue="1" operator="lessThanOrEqual">
      <formula>0.1</formula>
    </cfRule>
    <cfRule type="cellIs" dxfId="45" priority="6" stopIfTrue="1" operator="greaterThan">
      <formula>0.1</formula>
    </cfRule>
  </conditionalFormatting>
  <conditionalFormatting sqref="H21">
    <cfRule type="cellIs" dxfId="44" priority="4" stopIfTrue="1" operator="greaterThan">
      <formula>0.265</formula>
    </cfRule>
  </conditionalFormatting>
  <conditionalFormatting sqref="D123">
    <cfRule type="containsText" dxfId="43" priority="3" stopIfTrue="1" operator="containsText" text="Check values match in cells B125 and G99">
      <formula>NOT(ISERROR(SEARCH("Check values match in cells B125 and G99",D123)))</formula>
    </cfRule>
  </conditionalFormatting>
  <conditionalFormatting sqref="D111">
    <cfRule type="containsText" dxfId="42" priority="2" stopIfTrue="1" operator="containsText" text="Check values match in cells B125 and G99">
      <formula>NOT(ISERROR(SEARCH("Check values match in cells B125 and G99",D111)))</formula>
    </cfRule>
  </conditionalFormatting>
  <conditionalFormatting sqref="D21:E21">
    <cfRule type="cellIs" dxfId="41" priority="1" stopIfTrue="1" operator="equal">
      <formula>"Reduce salary on-costs"</formula>
    </cfRule>
  </conditionalFormatting>
  <dataValidations count="1">
    <dataValidation type="whole" allowBlank="1" showInputMessage="1" showErrorMessage="1" errorTitle="Whole Numbers Only" error="Whole numbers only, no decimals please" sqref="F32:G38 F80:G87 F90:G92 B90:D92 B80:D87 F16:G19 F41:G43 F46:G48 F51:G53 F58:G73 B58:D73 B51:D53 B46:D48 B41:D43 B16:D19 F10:G13 B10:D13 B23:D27 F23:G27 B32:D38 B123 B116:B121 B104:B111">
      <formula1>-9.99999999999999E+25</formula1>
      <formula2>9.99999999999999E+25</formula2>
    </dataValidation>
  </dataValidations>
  <pageMargins left="0.39370078740157483" right="0.39370078740157483" top="0.39370078740157483" bottom="0.39370078740157483" header="0.19685039370078741" footer="0.19685039370078741"/>
  <pageSetup paperSize="9" scale="93" fitToHeight="0" orientation="portrait" r:id="rId1"/>
  <headerFooter alignWithMargins="0">
    <oddFooter>&amp;L&amp;8&amp;F&amp;R&amp;8Page &amp;P of &amp;N</oddFooter>
  </headerFooter>
  <rowBreaks count="5" manualBreakCount="5">
    <brk id="28" max="7" man="1"/>
    <brk id="54" max="16383" man="1"/>
    <brk id="75" max="16383" man="1"/>
    <brk id="99" max="16383" man="1"/>
    <brk id="12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J65"/>
  <sheetViews>
    <sheetView showGridLines="0" zoomScale="70" zoomScaleNormal="70" zoomScaleSheetLayoutView="100" workbookViewId="0">
      <selection activeCell="A61" sqref="A61"/>
    </sheetView>
  </sheetViews>
  <sheetFormatPr defaultColWidth="9.1796875" defaultRowHeight="12.5"/>
  <cols>
    <col min="1" max="1" width="31.7265625" style="1" customWidth="1"/>
    <col min="2" max="4" width="10.453125" style="1" customWidth="1"/>
    <col min="5" max="5" width="10.54296875" style="1" customWidth="1"/>
    <col min="6" max="7" width="10" style="1" customWidth="1"/>
    <col min="8" max="8" width="10.7265625" style="1" customWidth="1"/>
    <col min="9" max="16384" width="9.1796875" style="1"/>
  </cols>
  <sheetData>
    <row r="1" spans="1:10" ht="49.5" customHeight="1">
      <c r="A1" s="393" t="s">
        <v>256</v>
      </c>
      <c r="B1" s="393"/>
      <c r="C1" s="393"/>
      <c r="D1" s="393"/>
      <c r="E1" s="393"/>
      <c r="F1" s="393"/>
      <c r="G1" s="393"/>
      <c r="H1" s="393"/>
      <c r="I1" s="45"/>
    </row>
    <row r="2" spans="1:10" ht="24.75" customHeight="1">
      <c r="A2" s="31" t="s">
        <v>250</v>
      </c>
      <c r="B2" s="561" t="str">
        <f>'APPROVED BUDGET'!B2:H2</f>
        <v>&lt;&gt;</v>
      </c>
      <c r="C2" s="561"/>
      <c r="D2" s="561"/>
      <c r="E2" s="561"/>
      <c r="F2" s="561"/>
      <c r="G2" s="561"/>
      <c r="H2" s="561"/>
    </row>
    <row r="3" spans="1:10" ht="24.75" customHeight="1">
      <c r="A3" s="31" t="s">
        <v>252</v>
      </c>
      <c r="B3" s="459">
        <f>'APPROVED BUDGET'!B3:H3</f>
        <v>0</v>
      </c>
      <c r="C3" s="562"/>
      <c r="D3" s="562"/>
      <c r="E3" s="562"/>
      <c r="F3" s="562"/>
      <c r="G3" s="562"/>
      <c r="H3" s="563"/>
    </row>
    <row r="4" spans="1:10" ht="24.75" customHeight="1" thickBot="1">
      <c r="A4" s="31" t="s">
        <v>33</v>
      </c>
      <c r="B4" s="460">
        <f>'APPROVED BUDGET'!B4:H4</f>
        <v>0</v>
      </c>
      <c r="C4" s="461"/>
      <c r="D4" s="461"/>
      <c r="E4" s="461"/>
      <c r="F4" s="461"/>
      <c r="G4" s="461"/>
      <c r="H4" s="461"/>
      <c r="I4" s="19"/>
    </row>
    <row r="5" spans="1:10" ht="33.75" hidden="1" customHeight="1">
      <c r="A5" s="394" t="s">
        <v>47</v>
      </c>
      <c r="B5" s="564"/>
      <c r="C5" s="564"/>
      <c r="D5" s="564"/>
      <c r="E5" s="564"/>
      <c r="F5" s="564"/>
      <c r="G5" s="564"/>
      <c r="H5" s="565"/>
    </row>
    <row r="6" spans="1:10" ht="21" hidden="1" customHeight="1">
      <c r="A6" s="364" t="s">
        <v>50</v>
      </c>
      <c r="B6" s="566"/>
      <c r="C6" s="566"/>
      <c r="D6" s="566"/>
      <c r="E6" s="566"/>
      <c r="F6" s="566"/>
      <c r="G6" s="566"/>
      <c r="H6" s="567"/>
    </row>
    <row r="7" spans="1:10" ht="24.75" hidden="1" customHeight="1">
      <c r="A7" s="367" t="s">
        <v>24</v>
      </c>
      <c r="B7" s="418" t="s">
        <v>34</v>
      </c>
      <c r="C7" s="419"/>
      <c r="D7" s="419"/>
      <c r="E7" s="420"/>
      <c r="F7" s="467" t="s">
        <v>28</v>
      </c>
      <c r="G7" s="468"/>
      <c r="H7" s="569" t="s">
        <v>85</v>
      </c>
    </row>
    <row r="8" spans="1:10" ht="28.5" hidden="1" customHeight="1" thickBot="1">
      <c r="A8" s="368"/>
      <c r="B8" s="77" t="s">
        <v>21</v>
      </c>
      <c r="C8" s="77" t="s">
        <v>22</v>
      </c>
      <c r="D8" s="77" t="s">
        <v>23</v>
      </c>
      <c r="E8" s="26" t="s">
        <v>27</v>
      </c>
      <c r="F8" s="27" t="s">
        <v>29</v>
      </c>
      <c r="G8" s="28" t="s">
        <v>30</v>
      </c>
      <c r="H8" s="570"/>
    </row>
    <row r="9" spans="1:10" ht="21" hidden="1" customHeight="1" thickTop="1">
      <c r="A9" s="571" t="s">
        <v>44</v>
      </c>
      <c r="B9" s="572"/>
      <c r="C9" s="572"/>
      <c r="D9" s="572"/>
      <c r="E9" s="572"/>
      <c r="F9" s="572"/>
      <c r="G9" s="572"/>
      <c r="H9" s="573"/>
    </row>
    <row r="10" spans="1:10" ht="32.15" hidden="1" customHeight="1" thickBot="1">
      <c r="A10" s="102" t="s">
        <v>61</v>
      </c>
      <c r="B10" s="79">
        <f>'VARIATION REQUEST'!B14-'APPROVED BUDGET'!B14</f>
        <v>0</v>
      </c>
      <c r="C10" s="79">
        <f>'VARIATION REQUEST'!C14-'APPROVED BUDGET'!C14</f>
        <v>0</v>
      </c>
      <c r="D10" s="79">
        <f>'VARIATION REQUEST'!D14-'APPROVED BUDGET'!D14</f>
        <v>0</v>
      </c>
      <c r="E10" s="79">
        <f>SUM(B10:D10)</f>
        <v>0</v>
      </c>
      <c r="F10" s="79">
        <f>'VARIATION REQUEST'!F14-'APPROVED BUDGET'!F14</f>
        <v>0</v>
      </c>
      <c r="G10" s="79">
        <f>'VARIATION REQUEST'!G14-'APPROVED BUDGET'!G14</f>
        <v>0</v>
      </c>
      <c r="H10" s="79">
        <f>SUM(E10:G10)</f>
        <v>0</v>
      </c>
    </row>
    <row r="11" spans="1:10" ht="21" hidden="1" customHeight="1" thickTop="1">
      <c r="A11" s="380" t="s">
        <v>45</v>
      </c>
      <c r="B11" s="381"/>
      <c r="C11" s="381"/>
      <c r="D11" s="381"/>
      <c r="E11" s="381"/>
      <c r="F11" s="381"/>
      <c r="G11" s="381"/>
      <c r="H11" s="382"/>
    </row>
    <row r="12" spans="1:10" ht="32.15" hidden="1" customHeight="1" thickBot="1">
      <c r="A12" s="103" t="s">
        <v>62</v>
      </c>
      <c r="B12" s="80">
        <f>'VARIATION REQUEST'!B20-'APPROVED BUDGET'!B20</f>
        <v>0</v>
      </c>
      <c r="C12" s="80">
        <f>'VARIATION REQUEST'!C20-'APPROVED BUDGET'!C20</f>
        <v>0</v>
      </c>
      <c r="D12" s="80">
        <f>'VARIATION REQUEST'!D20-'APPROVED BUDGET'!D20</f>
        <v>0</v>
      </c>
      <c r="E12" s="80">
        <f>SUM(B12:D12)</f>
        <v>0</v>
      </c>
      <c r="F12" s="80">
        <f>'VARIATION REQUEST'!F20-'APPROVED BUDGET'!F20</f>
        <v>0</v>
      </c>
      <c r="G12" s="80">
        <f>'VARIATION REQUEST'!G20-'APPROVED BUDGET'!G20</f>
        <v>0</v>
      </c>
      <c r="H12" s="80">
        <f>SUM(E12:G12)</f>
        <v>0</v>
      </c>
      <c r="I12" s="75"/>
      <c r="J12" s="20"/>
    </row>
    <row r="13" spans="1:10" ht="21" hidden="1" customHeight="1" thickTop="1">
      <c r="A13" s="407" t="s">
        <v>18</v>
      </c>
      <c r="B13" s="408"/>
      <c r="C13" s="408"/>
      <c r="D13" s="408"/>
      <c r="E13" s="408"/>
      <c r="F13" s="408"/>
      <c r="G13" s="408"/>
      <c r="H13" s="531"/>
    </row>
    <row r="14" spans="1:10" ht="32.15" hidden="1" customHeight="1" thickBot="1">
      <c r="A14" s="102" t="s">
        <v>63</v>
      </c>
      <c r="B14" s="79">
        <f>'VARIATION REQUEST'!B28-'APPROVED BUDGET'!B28</f>
        <v>0</v>
      </c>
      <c r="C14" s="79">
        <f>'VARIATION REQUEST'!C28-'APPROVED BUDGET'!C28</f>
        <v>0</v>
      </c>
      <c r="D14" s="79">
        <f>'VARIATION REQUEST'!D28-'APPROVED BUDGET'!D28</f>
        <v>0</v>
      </c>
      <c r="E14" s="79">
        <f>SUM(B14:D14)</f>
        <v>0</v>
      </c>
      <c r="F14" s="79">
        <f>'VARIATION REQUEST'!F28-'APPROVED BUDGET'!F28</f>
        <v>0</v>
      </c>
      <c r="G14" s="79">
        <f>'VARIATION REQUEST'!G28-'APPROVED BUDGET'!G28</f>
        <v>0</v>
      </c>
      <c r="H14" s="79">
        <f>SUM(E14:G14)</f>
        <v>0</v>
      </c>
    </row>
    <row r="15" spans="1:10" ht="21" hidden="1" customHeight="1" thickTop="1">
      <c r="A15" s="552" t="s">
        <v>73</v>
      </c>
      <c r="B15" s="553"/>
      <c r="C15" s="553"/>
      <c r="D15" s="553"/>
      <c r="E15" s="553"/>
      <c r="F15" s="553"/>
      <c r="G15" s="553"/>
      <c r="H15" s="554"/>
    </row>
    <row r="16" spans="1:10" ht="32.15" hidden="1" customHeight="1" thickBot="1">
      <c r="A16" s="102" t="s">
        <v>64</v>
      </c>
      <c r="B16" s="79">
        <f>'VARIATION REQUEST'!B39-'APPROVED BUDGET'!B39</f>
        <v>0</v>
      </c>
      <c r="C16" s="79">
        <f>'VARIATION REQUEST'!C39-'APPROVED BUDGET'!C39</f>
        <v>0</v>
      </c>
      <c r="D16" s="79">
        <f>'VARIATION REQUEST'!D39-'APPROVED BUDGET'!D39</f>
        <v>0</v>
      </c>
      <c r="E16" s="79">
        <f>SUM(B16:D16)</f>
        <v>0</v>
      </c>
      <c r="F16" s="79">
        <f>'VARIATION REQUEST'!F39-'APPROVED BUDGET'!F39</f>
        <v>0</v>
      </c>
      <c r="G16" s="79">
        <f>'VARIATION REQUEST'!G39-'APPROVED BUDGET'!G39</f>
        <v>0</v>
      </c>
      <c r="H16" s="79">
        <f>SUM(E16:G16)</f>
        <v>0</v>
      </c>
    </row>
    <row r="17" spans="1:8" ht="21" hidden="1" customHeight="1" thickTop="1">
      <c r="A17" s="403" t="s">
        <v>46</v>
      </c>
      <c r="B17" s="404"/>
      <c r="C17" s="404"/>
      <c r="D17" s="404"/>
      <c r="E17" s="404"/>
      <c r="F17" s="404"/>
      <c r="G17" s="404"/>
      <c r="H17" s="405"/>
    </row>
    <row r="18" spans="1:8" ht="32.15" hidden="1" customHeight="1" thickBot="1">
      <c r="A18" s="102" t="s">
        <v>65</v>
      </c>
      <c r="B18" s="79">
        <f>'VARIATION REQUEST'!B44-'APPROVED BUDGET'!B44</f>
        <v>0</v>
      </c>
      <c r="C18" s="79">
        <f>'VARIATION REQUEST'!C44-'APPROVED BUDGET'!C44</f>
        <v>0</v>
      </c>
      <c r="D18" s="79">
        <f>'VARIATION REQUEST'!D44-'APPROVED BUDGET'!D44</f>
        <v>0</v>
      </c>
      <c r="E18" s="79">
        <f>SUM(B18:D18)</f>
        <v>0</v>
      </c>
      <c r="F18" s="79">
        <f>'VARIATION REQUEST'!F44-'APPROVED BUDGET'!F44</f>
        <v>0</v>
      </c>
      <c r="G18" s="79">
        <f>'VARIATION REQUEST'!G44-'APPROVED BUDGET'!G44</f>
        <v>0</v>
      </c>
      <c r="H18" s="79">
        <f>SUM(E18:G18)</f>
        <v>0</v>
      </c>
    </row>
    <row r="19" spans="1:8" ht="21" hidden="1" customHeight="1" thickTop="1">
      <c r="A19" s="403" t="s">
        <v>19</v>
      </c>
      <c r="B19" s="404"/>
      <c r="C19" s="404"/>
      <c r="D19" s="404"/>
      <c r="E19" s="404"/>
      <c r="F19" s="404"/>
      <c r="G19" s="404"/>
      <c r="H19" s="405"/>
    </row>
    <row r="20" spans="1:8" ht="32.15" hidden="1" customHeight="1" thickBot="1">
      <c r="A20" s="102" t="s">
        <v>66</v>
      </c>
      <c r="B20" s="79">
        <f>'VARIATION REQUEST'!B49-'APPROVED BUDGET'!B49</f>
        <v>0</v>
      </c>
      <c r="C20" s="79">
        <f>'VARIATION REQUEST'!C49-'APPROVED BUDGET'!C49</f>
        <v>0</v>
      </c>
      <c r="D20" s="79">
        <f>'VARIATION REQUEST'!D49-'APPROVED BUDGET'!D49</f>
        <v>0</v>
      </c>
      <c r="E20" s="79">
        <f>SUM(B20:D20)</f>
        <v>0</v>
      </c>
      <c r="F20" s="79">
        <f>'VARIATION REQUEST'!F44-'APPROVED BUDGET'!F49</f>
        <v>0</v>
      </c>
      <c r="G20" s="79">
        <f>'VARIATION REQUEST'!G44-'APPROVED BUDGET'!G49</f>
        <v>0</v>
      </c>
      <c r="H20" s="79">
        <f>SUM(E20:G20)</f>
        <v>0</v>
      </c>
    </row>
    <row r="21" spans="1:8" ht="21" hidden="1" customHeight="1" thickTop="1">
      <c r="A21" s="397" t="s">
        <v>20</v>
      </c>
      <c r="B21" s="398"/>
      <c r="C21" s="398"/>
      <c r="D21" s="398"/>
      <c r="E21" s="398"/>
      <c r="F21" s="398"/>
      <c r="G21" s="398"/>
      <c r="H21" s="399"/>
    </row>
    <row r="22" spans="1:8" ht="32.15" hidden="1" customHeight="1" thickBot="1">
      <c r="A22" s="102" t="s">
        <v>67</v>
      </c>
      <c r="B22" s="79">
        <f>'VARIATION REQUEST'!B54-'APPROVED BUDGET'!B54</f>
        <v>0</v>
      </c>
      <c r="C22" s="79">
        <f>'VARIATION REQUEST'!C54-'APPROVED BUDGET'!C54</f>
        <v>0</v>
      </c>
      <c r="D22" s="79">
        <f>'VARIATION REQUEST'!D54-'APPROVED BUDGET'!D54</f>
        <v>0</v>
      </c>
      <c r="E22" s="79">
        <f>SUM(B22:D22)</f>
        <v>0</v>
      </c>
      <c r="F22" s="79">
        <f>'VARIATION REQUEST'!F54-'APPROVED BUDGET'!F54</f>
        <v>0</v>
      </c>
      <c r="G22" s="79">
        <f>'VARIATION REQUEST'!G54-'APPROVED BUDGET'!G54</f>
        <v>0</v>
      </c>
      <c r="H22" s="79">
        <f>SUM(E22:G22)</f>
        <v>0</v>
      </c>
    </row>
    <row r="23" spans="1:8" ht="21" hidden="1" customHeight="1" thickTop="1">
      <c r="A23" s="403" t="s">
        <v>56</v>
      </c>
      <c r="B23" s="404"/>
      <c r="C23" s="404"/>
      <c r="D23" s="404"/>
      <c r="E23" s="404"/>
      <c r="F23" s="404"/>
      <c r="G23" s="404"/>
      <c r="H23" s="405"/>
    </row>
    <row r="24" spans="1:8" ht="32.15" hidden="1" customHeight="1" thickBot="1">
      <c r="A24" s="99" t="s">
        <v>68</v>
      </c>
      <c r="B24" s="81">
        <f>'APPROVED BUDGET'!B74+'VARIATION REQUEST'!B74</f>
        <v>0</v>
      </c>
      <c r="C24" s="81">
        <f>'APPROVED BUDGET'!C74+'VARIATION REQUEST'!C74</f>
        <v>0</v>
      </c>
      <c r="D24" s="81">
        <f>'APPROVED BUDGET'!D74+'VARIATION REQUEST'!D74</f>
        <v>0</v>
      </c>
      <c r="E24" s="79">
        <f>SUM(B24:D24)</f>
        <v>0</v>
      </c>
      <c r="F24" s="81">
        <f>'VARIATION REQUEST'!G74-'APPROVED BUDGET'!F74</f>
        <v>0</v>
      </c>
      <c r="G24" s="81">
        <f>'VARIATION REQUEST'!H74-'APPROVED BUDGET'!G74</f>
        <v>0</v>
      </c>
      <c r="H24" s="81">
        <f>SUM(E24:G24)</f>
        <v>0</v>
      </c>
    </row>
    <row r="25" spans="1:8" ht="34.5" hidden="1" customHeight="1" thickTop="1" thickBot="1">
      <c r="A25" s="100" t="s">
        <v>35</v>
      </c>
      <c r="B25" s="52">
        <f t="shared" ref="B25:H25" si="0">SUM(B24,B22,B20,B18,B16,B14,B12,B10)</f>
        <v>0</v>
      </c>
      <c r="C25" s="52">
        <f t="shared" si="0"/>
        <v>0</v>
      </c>
      <c r="D25" s="52">
        <f t="shared" si="0"/>
        <v>0</v>
      </c>
      <c r="E25" s="52">
        <f t="shared" si="0"/>
        <v>0</v>
      </c>
      <c r="F25" s="52">
        <f t="shared" si="0"/>
        <v>0</v>
      </c>
      <c r="G25" s="52">
        <f t="shared" si="0"/>
        <v>0</v>
      </c>
      <c r="H25" s="52">
        <f t="shared" si="0"/>
        <v>0</v>
      </c>
    </row>
    <row r="26" spans="1:8" ht="20.149999999999999" hidden="1" customHeight="1" thickTop="1">
      <c r="A26" s="422" t="s">
        <v>49</v>
      </c>
      <c r="B26" s="423"/>
      <c r="C26" s="423"/>
      <c r="D26" s="423"/>
      <c r="E26" s="423"/>
      <c r="F26" s="423"/>
      <c r="G26" s="423"/>
      <c r="H26" s="424"/>
    </row>
    <row r="27" spans="1:8" ht="29.25" hidden="1" customHeight="1">
      <c r="A27" s="568" t="s">
        <v>24</v>
      </c>
      <c r="B27" s="418" t="s">
        <v>26</v>
      </c>
      <c r="C27" s="419"/>
      <c r="D27" s="419"/>
      <c r="E27" s="420"/>
      <c r="F27" s="467" t="s">
        <v>28</v>
      </c>
      <c r="G27" s="468"/>
      <c r="H27" s="569" t="s">
        <v>85</v>
      </c>
    </row>
    <row r="28" spans="1:8" ht="25.5" hidden="1" customHeight="1" thickBot="1">
      <c r="A28" s="551"/>
      <c r="B28" s="25" t="s">
        <v>21</v>
      </c>
      <c r="C28" s="25" t="s">
        <v>22</v>
      </c>
      <c r="D28" s="25" t="s">
        <v>23</v>
      </c>
      <c r="E28" s="29" t="s">
        <v>27</v>
      </c>
      <c r="F28" s="27" t="s">
        <v>29</v>
      </c>
      <c r="G28" s="30" t="s">
        <v>30</v>
      </c>
      <c r="H28" s="570"/>
    </row>
    <row r="29" spans="1:8" ht="20.149999999999999" hidden="1" customHeight="1" thickTop="1">
      <c r="A29" s="374" t="s">
        <v>57</v>
      </c>
      <c r="B29" s="375"/>
      <c r="C29" s="375"/>
      <c r="D29" s="375"/>
      <c r="E29" s="375"/>
      <c r="F29" s="375"/>
      <c r="G29" s="375"/>
      <c r="H29" s="376"/>
    </row>
    <row r="30" spans="1:8" ht="36" hidden="1" customHeight="1" thickBot="1">
      <c r="A30" s="78" t="s">
        <v>69</v>
      </c>
      <c r="B30" s="80">
        <f>'VARIATION REQUEST'!B88-'APPROVED BUDGET'!B88</f>
        <v>0</v>
      </c>
      <c r="C30" s="80">
        <f>'VARIATION REQUEST'!C88-'APPROVED BUDGET'!C88</f>
        <v>0</v>
      </c>
      <c r="D30" s="80">
        <f>'VARIATION REQUEST'!D88-'APPROVED BUDGET'!D88</f>
        <v>0</v>
      </c>
      <c r="E30" s="80">
        <f>SUM(B30:D30)</f>
        <v>0</v>
      </c>
      <c r="F30" s="80">
        <f>'VARIATION REQUEST'!F88-'APPROVED BUDGET'!F88</f>
        <v>0</v>
      </c>
      <c r="G30" s="80">
        <f>'VARIATION REQUEST'!G88-'APPROVED BUDGET'!G88</f>
        <v>0</v>
      </c>
      <c r="H30" s="80">
        <f>SUM(E30:G30)</f>
        <v>0</v>
      </c>
    </row>
    <row r="31" spans="1:8" ht="21" hidden="1" customHeight="1" thickTop="1">
      <c r="A31" s="374" t="s">
        <v>58</v>
      </c>
      <c r="B31" s="375"/>
      <c r="C31" s="375"/>
      <c r="D31" s="375"/>
      <c r="E31" s="375"/>
      <c r="F31" s="375"/>
      <c r="G31" s="375"/>
      <c r="H31" s="376"/>
    </row>
    <row r="32" spans="1:8" ht="36" hidden="1" customHeight="1" thickBot="1">
      <c r="A32" s="101" t="s">
        <v>70</v>
      </c>
      <c r="B32" s="79">
        <f>'VARIATION REQUEST'!B93-'APPROVED BUDGET'!B93</f>
        <v>0</v>
      </c>
      <c r="C32" s="79">
        <f>'VARIATION REQUEST'!C93-'APPROVED BUDGET'!C93</f>
        <v>0</v>
      </c>
      <c r="D32" s="79">
        <f>'VARIATION REQUEST'!D93-'APPROVED BUDGET'!D93</f>
        <v>0</v>
      </c>
      <c r="E32" s="79">
        <f>SUM(B32:D32)</f>
        <v>0</v>
      </c>
      <c r="F32" s="79">
        <f>'VARIATION REQUEST'!F93-'APPROVED BUDGET'!F93</f>
        <v>0</v>
      </c>
      <c r="G32" s="79">
        <f>'VARIATION REQUEST'!G93-'APPROVED BUDGET'!G93</f>
        <v>0</v>
      </c>
      <c r="H32" s="79">
        <f>SUM(E32:G32)</f>
        <v>0</v>
      </c>
    </row>
    <row r="33" spans="1:9" ht="33" hidden="1" customHeight="1" thickTop="1" thickBot="1">
      <c r="A33" s="100" t="s">
        <v>253</v>
      </c>
      <c r="B33" s="52">
        <f t="shared" ref="B33:H33" si="1">SUM(B32,B30)</f>
        <v>0</v>
      </c>
      <c r="C33" s="52">
        <f t="shared" si="1"/>
        <v>0</v>
      </c>
      <c r="D33" s="52">
        <f t="shared" si="1"/>
        <v>0</v>
      </c>
      <c r="E33" s="52">
        <f t="shared" si="1"/>
        <v>0</v>
      </c>
      <c r="F33" s="52">
        <f t="shared" si="1"/>
        <v>0</v>
      </c>
      <c r="G33" s="52">
        <f t="shared" si="1"/>
        <v>0</v>
      </c>
      <c r="H33" s="52">
        <f t="shared" si="1"/>
        <v>0</v>
      </c>
    </row>
    <row r="34" spans="1:9" ht="32.25" hidden="1" customHeight="1" thickTop="1" thickBot="1">
      <c r="A34" s="107" t="s">
        <v>72</v>
      </c>
      <c r="B34" s="108">
        <f t="shared" ref="B34:H34" si="2">SUM(B33,B25)</f>
        <v>0</v>
      </c>
      <c r="C34" s="108">
        <f t="shared" si="2"/>
        <v>0</v>
      </c>
      <c r="D34" s="108">
        <f t="shared" si="2"/>
        <v>0</v>
      </c>
      <c r="E34" s="108">
        <f t="shared" si="2"/>
        <v>0</v>
      </c>
      <c r="F34" s="108">
        <f t="shared" si="2"/>
        <v>0</v>
      </c>
      <c r="G34" s="108">
        <f t="shared" si="2"/>
        <v>0</v>
      </c>
      <c r="H34" s="108">
        <f t="shared" si="2"/>
        <v>0</v>
      </c>
    </row>
    <row r="35" spans="1:9" s="7" customFormat="1" ht="30" customHeight="1" thickTop="1">
      <c r="A35" s="442" t="s">
        <v>52</v>
      </c>
      <c r="B35" s="443"/>
      <c r="C35" s="443"/>
      <c r="D35" s="443"/>
      <c r="E35" s="443"/>
      <c r="F35" s="443"/>
      <c r="G35" s="443"/>
      <c r="H35" s="444"/>
      <c r="I35" s="44"/>
    </row>
    <row r="36" spans="1:9" ht="60" customHeight="1">
      <c r="A36" s="359"/>
      <c r="B36" s="361" t="s">
        <v>257</v>
      </c>
      <c r="C36" s="361"/>
      <c r="D36" s="361"/>
      <c r="E36" s="361"/>
      <c r="F36" s="358" t="s">
        <v>258</v>
      </c>
      <c r="G36" s="358"/>
      <c r="H36" s="438" t="s">
        <v>85</v>
      </c>
    </row>
    <row r="37" spans="1:9" ht="27.75" customHeight="1">
      <c r="A37" s="360"/>
      <c r="B37" s="11" t="s">
        <v>21</v>
      </c>
      <c r="C37" s="11" t="s">
        <v>22</v>
      </c>
      <c r="D37" s="11" t="s">
        <v>23</v>
      </c>
      <c r="E37" s="14" t="s">
        <v>27</v>
      </c>
      <c r="F37" s="12" t="s">
        <v>29</v>
      </c>
      <c r="G37" s="15" t="s">
        <v>31</v>
      </c>
      <c r="H37" s="439"/>
    </row>
    <row r="38" spans="1:9" ht="25.5" customHeight="1">
      <c r="A38" s="85" t="s">
        <v>50</v>
      </c>
      <c r="B38" s="86"/>
      <c r="C38" s="86"/>
      <c r="D38" s="86"/>
      <c r="E38" s="82"/>
      <c r="F38" s="87"/>
      <c r="G38" s="87"/>
      <c r="H38" s="83"/>
    </row>
    <row r="39" spans="1:9" ht="21" customHeight="1">
      <c r="A39" s="47" t="s">
        <v>0</v>
      </c>
      <c r="B39" s="71">
        <f>B10</f>
        <v>0</v>
      </c>
      <c r="C39" s="71">
        <f>C10</f>
        <v>0</v>
      </c>
      <c r="D39" s="71">
        <f>D10</f>
        <v>0</v>
      </c>
      <c r="E39" s="68">
        <f t="shared" ref="E39:E46" si="3">SUM(B39:D39)</f>
        <v>0</v>
      </c>
      <c r="F39" s="56">
        <f>F10</f>
        <v>0</v>
      </c>
      <c r="G39" s="56">
        <f>G10</f>
        <v>0</v>
      </c>
      <c r="H39" s="62">
        <f>SUM(E39:G39)</f>
        <v>0</v>
      </c>
    </row>
    <row r="40" spans="1:9" ht="25" customHeight="1">
      <c r="A40" s="47" t="s">
        <v>1</v>
      </c>
      <c r="B40" s="71">
        <f>B12</f>
        <v>0</v>
      </c>
      <c r="C40" s="71">
        <f>C12</f>
        <v>0</v>
      </c>
      <c r="D40" s="71">
        <f>D12</f>
        <v>0</v>
      </c>
      <c r="E40" s="68">
        <f t="shared" si="3"/>
        <v>0</v>
      </c>
      <c r="F40" s="56">
        <f>F12</f>
        <v>0</v>
      </c>
      <c r="G40" s="56">
        <f>G12</f>
        <v>0</v>
      </c>
      <c r="H40" s="62">
        <f t="shared" ref="H40:H46" si="4">SUM(E40:G40)</f>
        <v>0</v>
      </c>
    </row>
    <row r="41" spans="1:9" ht="25" customHeight="1">
      <c r="A41" s="47" t="s">
        <v>2</v>
      </c>
      <c r="B41" s="71">
        <f>B14</f>
        <v>0</v>
      </c>
      <c r="C41" s="71">
        <f>C14</f>
        <v>0</v>
      </c>
      <c r="D41" s="71">
        <f>D14</f>
        <v>0</v>
      </c>
      <c r="E41" s="68">
        <f t="shared" si="3"/>
        <v>0</v>
      </c>
      <c r="F41" s="56">
        <f>F14</f>
        <v>0</v>
      </c>
      <c r="G41" s="56">
        <f>G14</f>
        <v>0</v>
      </c>
      <c r="H41" s="62">
        <f t="shared" si="4"/>
        <v>0</v>
      </c>
    </row>
    <row r="42" spans="1:9" ht="25" customHeight="1">
      <c r="A42" s="47" t="s">
        <v>3</v>
      </c>
      <c r="B42" s="71">
        <f>B16</f>
        <v>0</v>
      </c>
      <c r="C42" s="71">
        <f>C16</f>
        <v>0</v>
      </c>
      <c r="D42" s="71">
        <f>D16</f>
        <v>0</v>
      </c>
      <c r="E42" s="68">
        <f t="shared" si="3"/>
        <v>0</v>
      </c>
      <c r="F42" s="56">
        <f>F16</f>
        <v>0</v>
      </c>
      <c r="G42" s="56">
        <f>G16</f>
        <v>0</v>
      </c>
      <c r="H42" s="62">
        <f t="shared" si="4"/>
        <v>0</v>
      </c>
    </row>
    <row r="43" spans="1:9" ht="25" customHeight="1">
      <c r="A43" s="47" t="s">
        <v>4</v>
      </c>
      <c r="B43" s="71">
        <f>B18</f>
        <v>0</v>
      </c>
      <c r="C43" s="71">
        <f>C18</f>
        <v>0</v>
      </c>
      <c r="D43" s="71">
        <f>D18</f>
        <v>0</v>
      </c>
      <c r="E43" s="68">
        <f t="shared" si="3"/>
        <v>0</v>
      </c>
      <c r="F43" s="56">
        <f>F18</f>
        <v>0</v>
      </c>
      <c r="G43" s="56">
        <f>G18</f>
        <v>0</v>
      </c>
      <c r="H43" s="62">
        <f t="shared" si="4"/>
        <v>0</v>
      </c>
    </row>
    <row r="44" spans="1:9" ht="25" customHeight="1">
      <c r="A44" s="47" t="s">
        <v>5</v>
      </c>
      <c r="B44" s="71">
        <f>B20</f>
        <v>0</v>
      </c>
      <c r="C44" s="71">
        <f>C20</f>
        <v>0</v>
      </c>
      <c r="D44" s="71">
        <f>D20</f>
        <v>0</v>
      </c>
      <c r="E44" s="68">
        <f t="shared" si="3"/>
        <v>0</v>
      </c>
      <c r="F44" s="56">
        <f>F20</f>
        <v>0</v>
      </c>
      <c r="G44" s="56">
        <f>G20</f>
        <v>0</v>
      </c>
      <c r="H44" s="62">
        <f t="shared" si="4"/>
        <v>0</v>
      </c>
    </row>
    <row r="45" spans="1:9" ht="25" customHeight="1">
      <c r="A45" s="47" t="s">
        <v>6</v>
      </c>
      <c r="B45" s="71">
        <f>B22</f>
        <v>0</v>
      </c>
      <c r="C45" s="71">
        <f>C22</f>
        <v>0</v>
      </c>
      <c r="D45" s="71">
        <f>D22</f>
        <v>0</v>
      </c>
      <c r="E45" s="68">
        <f t="shared" si="3"/>
        <v>0</v>
      </c>
      <c r="F45" s="56">
        <f>F22</f>
        <v>0</v>
      </c>
      <c r="G45" s="56">
        <f>G22</f>
        <v>0</v>
      </c>
      <c r="H45" s="62">
        <f t="shared" si="4"/>
        <v>0</v>
      </c>
    </row>
    <row r="46" spans="1:9" ht="25" customHeight="1">
      <c r="A46" s="47" t="s">
        <v>53</v>
      </c>
      <c r="B46" s="71">
        <f>B24</f>
        <v>0</v>
      </c>
      <c r="C46" s="71">
        <f>C24</f>
        <v>0</v>
      </c>
      <c r="D46" s="71">
        <f>D24</f>
        <v>0</v>
      </c>
      <c r="E46" s="68">
        <f t="shared" si="3"/>
        <v>0</v>
      </c>
      <c r="F46" s="56">
        <f>F24</f>
        <v>0</v>
      </c>
      <c r="G46" s="56">
        <f>G24</f>
        <v>0</v>
      </c>
      <c r="H46" s="62">
        <f t="shared" si="4"/>
        <v>0</v>
      </c>
    </row>
    <row r="47" spans="1:9" ht="25" customHeight="1" thickBot="1">
      <c r="A47" s="3" t="s">
        <v>7</v>
      </c>
      <c r="B47" s="69">
        <f t="shared" ref="B47:H47" si="5">SUM(B39:B46)</f>
        <v>0</v>
      </c>
      <c r="C47" s="69">
        <f t="shared" si="5"/>
        <v>0</v>
      </c>
      <c r="D47" s="69">
        <f t="shared" si="5"/>
        <v>0</v>
      </c>
      <c r="E47" s="72">
        <f t="shared" si="5"/>
        <v>0</v>
      </c>
      <c r="F47" s="57">
        <f t="shared" si="5"/>
        <v>0</v>
      </c>
      <c r="G47" s="57">
        <f t="shared" si="5"/>
        <v>0</v>
      </c>
      <c r="H47" s="63">
        <f t="shared" si="5"/>
        <v>0</v>
      </c>
    </row>
    <row r="48" spans="1:9" ht="24.75" customHeight="1" thickTop="1">
      <c r="A48" s="85" t="s">
        <v>54</v>
      </c>
      <c r="B48" s="84" t="s">
        <v>8</v>
      </c>
      <c r="C48" s="84" t="s">
        <v>8</v>
      </c>
      <c r="D48" s="84" t="s">
        <v>8</v>
      </c>
      <c r="E48" s="84"/>
      <c r="F48" s="84"/>
      <c r="G48" s="84"/>
      <c r="H48" s="83"/>
    </row>
    <row r="49" spans="1:10" ht="21" customHeight="1">
      <c r="A49" s="47" t="s">
        <v>55</v>
      </c>
      <c r="B49" s="68">
        <f>B30</f>
        <v>0</v>
      </c>
      <c r="C49" s="68">
        <f>C30</f>
        <v>0</v>
      </c>
      <c r="D49" s="68">
        <f>D30</f>
        <v>0</v>
      </c>
      <c r="E49" s="68">
        <f>SUM(B49:D49)</f>
        <v>0</v>
      </c>
      <c r="F49" s="56">
        <f>F30</f>
        <v>0</v>
      </c>
      <c r="G49" s="56">
        <f>G30</f>
        <v>0</v>
      </c>
      <c r="H49" s="62">
        <f>SUM(E49:G49)</f>
        <v>0</v>
      </c>
    </row>
    <row r="50" spans="1:10" ht="25" customHeight="1">
      <c r="A50" s="34" t="s">
        <v>48</v>
      </c>
      <c r="B50" s="68">
        <f>B32</f>
        <v>0</v>
      </c>
      <c r="C50" s="68">
        <f>C32</f>
        <v>0</v>
      </c>
      <c r="D50" s="68">
        <f>D32</f>
        <v>0</v>
      </c>
      <c r="E50" s="68">
        <f>SUM(B50:D50)</f>
        <v>0</v>
      </c>
      <c r="F50" s="56">
        <f>F32</f>
        <v>0</v>
      </c>
      <c r="G50" s="56">
        <f>G32</f>
        <v>0</v>
      </c>
      <c r="H50" s="62">
        <f>SUM(E50:G50)</f>
        <v>0</v>
      </c>
    </row>
    <row r="51" spans="1:10" ht="25" customHeight="1" thickBot="1">
      <c r="A51" s="35" t="s">
        <v>7</v>
      </c>
      <c r="B51" s="69">
        <f t="shared" ref="B51:G51" si="6">SUM(B49:B50)</f>
        <v>0</v>
      </c>
      <c r="C51" s="69">
        <f t="shared" si="6"/>
        <v>0</v>
      </c>
      <c r="D51" s="69">
        <f t="shared" si="6"/>
        <v>0</v>
      </c>
      <c r="E51" s="69">
        <f t="shared" si="6"/>
        <v>0</v>
      </c>
      <c r="F51" s="58">
        <f t="shared" si="6"/>
        <v>0</v>
      </c>
      <c r="G51" s="58">
        <f t="shared" si="6"/>
        <v>0</v>
      </c>
      <c r="H51" s="62">
        <f>SUM(E51:G51)</f>
        <v>0</v>
      </c>
    </row>
    <row r="52" spans="1:10" ht="30" customHeight="1" thickTop="1" thickBot="1">
      <c r="A52" s="36" t="s">
        <v>9</v>
      </c>
      <c r="B52" s="70">
        <f>SUM(B47,B51)</f>
        <v>0</v>
      </c>
      <c r="C52" s="70">
        <f>SUM(C47,C51)</f>
        <v>0</v>
      </c>
      <c r="D52" s="70">
        <f>SUM(D47,D51)</f>
        <v>0</v>
      </c>
      <c r="E52" s="70">
        <f>SUM(E51,E47)</f>
        <v>0</v>
      </c>
      <c r="F52" s="59">
        <f>SUM(F51,F47)</f>
        <v>0</v>
      </c>
      <c r="G52" s="59">
        <f>SUM(G51,G47)</f>
        <v>0</v>
      </c>
      <c r="H52" s="64">
        <f>SUM(H51,H47)</f>
        <v>0</v>
      </c>
    </row>
    <row r="53" spans="1:10" ht="22.5" customHeight="1" thickTop="1">
      <c r="A53" s="37"/>
      <c r="B53" s="6"/>
      <c r="C53" s="6"/>
      <c r="D53" s="6"/>
      <c r="E53" s="6"/>
      <c r="F53" s="6"/>
      <c r="G53" s="6"/>
      <c r="H53" s="2"/>
    </row>
    <row r="54" spans="1:10" ht="22" customHeight="1">
      <c r="A54" s="38" t="s">
        <v>10</v>
      </c>
      <c r="B54" s="5"/>
      <c r="C54" s="5"/>
      <c r="D54" s="5"/>
      <c r="E54" s="5" t="s">
        <v>254</v>
      </c>
      <c r="F54" s="322" t="s">
        <v>255</v>
      </c>
      <c r="G54" s="322"/>
      <c r="H54" s="39"/>
    </row>
    <row r="55" spans="1:10" ht="24" customHeight="1">
      <c r="A55" s="356" t="s">
        <v>36</v>
      </c>
      <c r="B55" s="357"/>
      <c r="C55" s="357"/>
      <c r="D55" s="357"/>
      <c r="E55" s="67">
        <f>'APPROVED BUDGET'!E145</f>
        <v>0</v>
      </c>
      <c r="F55" s="67">
        <f>'VARIATION REQUEST'!E145</f>
        <v>0</v>
      </c>
      <c r="G55" s="324" t="str">
        <f>IF(F55&lt;=E55,"OKAY","Variation must be equal to or less than the original total requested from the Trust")</f>
        <v>OKAY</v>
      </c>
      <c r="H55" s="92"/>
    </row>
    <row r="56" spans="1:10" ht="27" customHeight="1">
      <c r="A56" s="354" t="s">
        <v>37</v>
      </c>
      <c r="B56" s="355"/>
      <c r="C56" s="355"/>
      <c r="D56" s="89"/>
      <c r="E56" s="66">
        <f>'APPROVED BUDGET'!E146</f>
        <v>0</v>
      </c>
      <c r="F56" s="66">
        <f>'VARIATION REQUEST'!E146</f>
        <v>0</v>
      </c>
      <c r="G56" s="323" t="str">
        <f>IF(F56&lt;E56, "Information will need to be provided to explain the reduction in cash co-contributions","")</f>
        <v/>
      </c>
      <c r="H56" s="94"/>
    </row>
    <row r="57" spans="1:10" ht="27" customHeight="1">
      <c r="A57" s="354" t="s">
        <v>75</v>
      </c>
      <c r="B57" s="355"/>
      <c r="C57" s="355"/>
      <c r="D57" s="89"/>
      <c r="E57" s="66">
        <f>'APPROVED BUDGET'!E147</f>
        <v>0</v>
      </c>
      <c r="F57" s="66">
        <f>'VARIATION REQUEST'!E147</f>
        <v>0</v>
      </c>
      <c r="G57" s="323" t="str">
        <f>IF(F57&lt;E57, "Information will need to be provided to explain the reduction in in-kind contributions","")</f>
        <v/>
      </c>
      <c r="H57" s="94"/>
    </row>
    <row r="58" spans="1:10" ht="27" customHeight="1">
      <c r="A58" s="352" t="s">
        <v>11</v>
      </c>
      <c r="B58" s="353"/>
      <c r="C58" s="353"/>
      <c r="D58" s="90"/>
      <c r="E58" s="65">
        <f>'APPROVED BUDGET'!E148</f>
        <v>0</v>
      </c>
      <c r="F58" s="65">
        <f>'VARIATION REQUEST'!E148</f>
        <v>0</v>
      </c>
      <c r="G58" s="95"/>
      <c r="H58" s="96"/>
    </row>
    <row r="59" spans="1:10" ht="27" customHeight="1" thickBot="1">
      <c r="A59" s="349"/>
      <c r="B59" s="350"/>
      <c r="C59" s="350"/>
      <c r="D59" s="350"/>
      <c r="E59" s="350"/>
      <c r="F59" s="350"/>
      <c r="G59" s="350"/>
      <c r="H59" s="351"/>
    </row>
    <row r="60" spans="1:10" ht="27" customHeight="1" thickTop="1"/>
    <row r="61" spans="1:10">
      <c r="A61" s="163"/>
      <c r="B61" s="163"/>
      <c r="C61" s="163"/>
      <c r="D61" s="163"/>
      <c r="E61" s="163"/>
      <c r="F61" s="163"/>
      <c r="G61" s="163"/>
      <c r="H61" s="163"/>
      <c r="I61" s="163"/>
      <c r="J61" s="163"/>
    </row>
    <row r="62" spans="1:10">
      <c r="A62" s="163"/>
      <c r="B62" s="163"/>
      <c r="C62" s="163"/>
      <c r="D62" s="163"/>
      <c r="E62" s="163"/>
      <c r="F62" s="163"/>
      <c r="G62" s="163"/>
      <c r="H62" s="163"/>
      <c r="I62" s="163"/>
      <c r="J62" s="163"/>
    </row>
    <row r="63" spans="1:10">
      <c r="A63" s="163"/>
      <c r="B63" s="163"/>
      <c r="C63" s="163"/>
      <c r="D63" s="163"/>
      <c r="E63" s="163"/>
      <c r="F63" s="163"/>
      <c r="G63" s="163"/>
      <c r="H63" s="163"/>
      <c r="I63" s="163"/>
      <c r="J63" s="163"/>
    </row>
    <row r="64" spans="1:10">
      <c r="A64" s="163"/>
      <c r="B64" s="163"/>
      <c r="C64" s="163"/>
      <c r="D64" s="163"/>
      <c r="E64" s="163"/>
      <c r="F64" s="163"/>
      <c r="G64" s="163"/>
      <c r="H64" s="163"/>
      <c r="I64" s="163"/>
      <c r="J64" s="163"/>
    </row>
    <row r="65" spans="1:10">
      <c r="A65" s="163"/>
      <c r="B65" s="163"/>
      <c r="C65" s="163"/>
      <c r="D65" s="163"/>
      <c r="E65" s="163"/>
      <c r="F65" s="163"/>
      <c r="G65" s="163"/>
      <c r="H65" s="163"/>
      <c r="I65" s="163"/>
      <c r="J65" s="163"/>
    </row>
  </sheetData>
  <sheetProtection password="CA5B" sheet="1" selectLockedCells="1"/>
  <mergeCells count="35">
    <mergeCell ref="A55:D55"/>
    <mergeCell ref="A56:C56"/>
    <mergeCell ref="A57:C57"/>
    <mergeCell ref="A58:C58"/>
    <mergeCell ref="A59:H59"/>
    <mergeCell ref="A35:H35"/>
    <mergeCell ref="A36:A37"/>
    <mergeCell ref="B36:E36"/>
    <mergeCell ref="F36:G36"/>
    <mergeCell ref="H36:H37"/>
    <mergeCell ref="A19:H19"/>
    <mergeCell ref="A21:H21"/>
    <mergeCell ref="A13:H13"/>
    <mergeCell ref="A7:A8"/>
    <mergeCell ref="B7:E7"/>
    <mergeCell ref="F7:G7"/>
    <mergeCell ref="H7:H8"/>
    <mergeCell ref="A9:H9"/>
    <mergeCell ref="A11:H11"/>
    <mergeCell ref="A17:H17"/>
    <mergeCell ref="A29:H29"/>
    <mergeCell ref="A31:H31"/>
    <mergeCell ref="A23:H23"/>
    <mergeCell ref="A26:H26"/>
    <mergeCell ref="A27:A28"/>
    <mergeCell ref="B27:E27"/>
    <mergeCell ref="F27:G27"/>
    <mergeCell ref="H27:H28"/>
    <mergeCell ref="A1:H1"/>
    <mergeCell ref="B2:H2"/>
    <mergeCell ref="B3:H3"/>
    <mergeCell ref="B4:H4"/>
    <mergeCell ref="A15:H15"/>
    <mergeCell ref="A5:H5"/>
    <mergeCell ref="A6:H6"/>
  </mergeCells>
  <conditionalFormatting sqref="G55">
    <cfRule type="cellIs" dxfId="40" priority="41" stopIfTrue="1" operator="equal">
      <formula>"OKAY"</formula>
    </cfRule>
    <cfRule type="cellIs" dxfId="39" priority="42" stopIfTrue="1" operator="equal">
      <formula>"ERROR"</formula>
    </cfRule>
  </conditionalFormatting>
  <conditionalFormatting sqref="B39">
    <cfRule type="cellIs" dxfId="38" priority="40" stopIfTrue="1" operator="notEqual">
      <formula>0</formula>
    </cfRule>
  </conditionalFormatting>
  <conditionalFormatting sqref="C39">
    <cfRule type="cellIs" dxfId="37" priority="39" stopIfTrue="1" operator="notEqual">
      <formula>0</formula>
    </cfRule>
  </conditionalFormatting>
  <conditionalFormatting sqref="D39">
    <cfRule type="cellIs" dxfId="36" priority="38" stopIfTrue="1" operator="notEqual">
      <formula>0</formula>
    </cfRule>
  </conditionalFormatting>
  <conditionalFormatting sqref="B40">
    <cfRule type="cellIs" dxfId="35" priority="36" stopIfTrue="1" operator="notEqual">
      <formula>0</formula>
    </cfRule>
  </conditionalFormatting>
  <conditionalFormatting sqref="C40">
    <cfRule type="cellIs" dxfId="34" priority="35" stopIfTrue="1" operator="notEqual">
      <formula>0</formula>
    </cfRule>
  </conditionalFormatting>
  <conditionalFormatting sqref="D40">
    <cfRule type="cellIs" dxfId="33" priority="34" stopIfTrue="1" operator="notEqual">
      <formula>0</formula>
    </cfRule>
  </conditionalFormatting>
  <conditionalFormatting sqref="E40">
    <cfRule type="cellIs" dxfId="32" priority="33" stopIfTrue="1" operator="notEqual">
      <formula>0</formula>
    </cfRule>
  </conditionalFormatting>
  <conditionalFormatting sqref="B41">
    <cfRule type="cellIs" dxfId="31" priority="32" stopIfTrue="1" operator="notEqual">
      <formula>0</formula>
    </cfRule>
  </conditionalFormatting>
  <conditionalFormatting sqref="C41">
    <cfRule type="cellIs" dxfId="30" priority="31" stopIfTrue="1" operator="notEqual">
      <formula>0</formula>
    </cfRule>
  </conditionalFormatting>
  <conditionalFormatting sqref="D41">
    <cfRule type="cellIs" dxfId="29" priority="30" stopIfTrue="1" operator="notEqual">
      <formula>0</formula>
    </cfRule>
  </conditionalFormatting>
  <conditionalFormatting sqref="E41">
    <cfRule type="cellIs" dxfId="28" priority="29" stopIfTrue="1" operator="notEqual">
      <formula>0</formula>
    </cfRule>
  </conditionalFormatting>
  <conditionalFormatting sqref="B42">
    <cfRule type="cellIs" dxfId="27" priority="28" stopIfTrue="1" operator="notEqual">
      <formula>0</formula>
    </cfRule>
  </conditionalFormatting>
  <conditionalFormatting sqref="C42">
    <cfRule type="cellIs" dxfId="26" priority="27" stopIfTrue="1" operator="notEqual">
      <formula>0</formula>
    </cfRule>
  </conditionalFormatting>
  <conditionalFormatting sqref="D42">
    <cfRule type="cellIs" dxfId="25" priority="26" stopIfTrue="1" operator="notEqual">
      <formula>0</formula>
    </cfRule>
  </conditionalFormatting>
  <conditionalFormatting sqref="E42">
    <cfRule type="cellIs" dxfId="24" priority="25" stopIfTrue="1" operator="notEqual">
      <formula>0</formula>
    </cfRule>
  </conditionalFormatting>
  <conditionalFormatting sqref="B43">
    <cfRule type="cellIs" dxfId="23" priority="24" stopIfTrue="1" operator="notEqual">
      <formula>0</formula>
    </cfRule>
  </conditionalFormatting>
  <conditionalFormatting sqref="C43">
    <cfRule type="cellIs" dxfId="22" priority="23" stopIfTrue="1" operator="notEqual">
      <formula>0</formula>
    </cfRule>
  </conditionalFormatting>
  <conditionalFormatting sqref="D43">
    <cfRule type="cellIs" dxfId="21" priority="22" stopIfTrue="1" operator="notEqual">
      <formula>0</formula>
    </cfRule>
  </conditionalFormatting>
  <conditionalFormatting sqref="E43">
    <cfRule type="cellIs" dxfId="20" priority="21" stopIfTrue="1" operator="notEqual">
      <formula>0</formula>
    </cfRule>
  </conditionalFormatting>
  <conditionalFormatting sqref="B44">
    <cfRule type="cellIs" dxfId="19" priority="20" stopIfTrue="1" operator="notEqual">
      <formula>0</formula>
    </cfRule>
  </conditionalFormatting>
  <conditionalFormatting sqref="C44">
    <cfRule type="cellIs" dxfId="18" priority="19" stopIfTrue="1" operator="notEqual">
      <formula>0</formula>
    </cfRule>
  </conditionalFormatting>
  <conditionalFormatting sqref="D44">
    <cfRule type="cellIs" dxfId="17" priority="18" stopIfTrue="1" operator="notEqual">
      <formula>0</formula>
    </cfRule>
  </conditionalFormatting>
  <conditionalFormatting sqref="E44">
    <cfRule type="cellIs" dxfId="16" priority="17" stopIfTrue="1" operator="notEqual">
      <formula>0</formula>
    </cfRule>
  </conditionalFormatting>
  <conditionalFormatting sqref="B45">
    <cfRule type="cellIs" dxfId="15" priority="16" stopIfTrue="1" operator="notEqual">
      <formula>0</formula>
    </cfRule>
  </conditionalFormatting>
  <conditionalFormatting sqref="C45">
    <cfRule type="cellIs" dxfId="14" priority="15" stopIfTrue="1" operator="notEqual">
      <formula>0</formula>
    </cfRule>
  </conditionalFormatting>
  <conditionalFormatting sqref="D45">
    <cfRule type="cellIs" dxfId="13" priority="14" stopIfTrue="1" operator="notEqual">
      <formula>0</formula>
    </cfRule>
  </conditionalFormatting>
  <conditionalFormatting sqref="E45">
    <cfRule type="cellIs" dxfId="12" priority="13" stopIfTrue="1" operator="notEqual">
      <formula>0</formula>
    </cfRule>
  </conditionalFormatting>
  <conditionalFormatting sqref="B46">
    <cfRule type="cellIs" dxfId="11" priority="12" stopIfTrue="1" operator="notEqual">
      <formula>0</formula>
    </cfRule>
  </conditionalFormatting>
  <conditionalFormatting sqref="C46">
    <cfRule type="cellIs" dxfId="10" priority="11" stopIfTrue="1" operator="notEqual">
      <formula>0</formula>
    </cfRule>
  </conditionalFormatting>
  <conditionalFormatting sqref="D46">
    <cfRule type="cellIs" dxfId="9" priority="10" stopIfTrue="1" operator="notEqual">
      <formula>0</formula>
    </cfRule>
  </conditionalFormatting>
  <conditionalFormatting sqref="E46">
    <cfRule type="cellIs" dxfId="8" priority="9" stopIfTrue="1" operator="notEqual">
      <formula>0</formula>
    </cfRule>
  </conditionalFormatting>
  <conditionalFormatting sqref="B47">
    <cfRule type="cellIs" dxfId="7" priority="8" stopIfTrue="1" operator="notEqual">
      <formula>0</formula>
    </cfRule>
  </conditionalFormatting>
  <conditionalFormatting sqref="C47">
    <cfRule type="cellIs" dxfId="6" priority="7" stopIfTrue="1" operator="notEqual">
      <formula>0</formula>
    </cfRule>
  </conditionalFormatting>
  <conditionalFormatting sqref="D47">
    <cfRule type="cellIs" dxfId="5" priority="6" stopIfTrue="1" operator="notEqual">
      <formula>0</formula>
    </cfRule>
  </conditionalFormatting>
  <conditionalFormatting sqref="E47">
    <cfRule type="cellIs" dxfId="4" priority="5" stopIfTrue="1" operator="notEqual">
      <formula>0</formula>
    </cfRule>
  </conditionalFormatting>
  <conditionalFormatting sqref="B49">
    <cfRule type="cellIs" dxfId="3" priority="4" stopIfTrue="1" operator="notEqual">
      <formula>0</formula>
    </cfRule>
  </conditionalFormatting>
  <conditionalFormatting sqref="C49">
    <cfRule type="cellIs" dxfId="2" priority="3" stopIfTrue="1" operator="notEqual">
      <formula>0</formula>
    </cfRule>
  </conditionalFormatting>
  <conditionalFormatting sqref="B49:E52">
    <cfRule type="cellIs" dxfId="1" priority="2" stopIfTrue="1" operator="notEqual">
      <formula>0</formula>
    </cfRule>
  </conditionalFormatting>
  <conditionalFormatting sqref="F39:H47 F49:H52">
    <cfRule type="cellIs" dxfId="0" priority="1" stopIfTrue="1" operator="notEqual">
      <formula>0</formula>
    </cfRule>
  </conditionalFormatting>
  <pageMargins left="0.39370078740157483" right="0.39370078740157483" top="0.39370078740157483" bottom="0.39370078740157483" header="0.19685039370078741" footer="0.19685039370078741"/>
  <pageSetup paperSize="9" scale="93" fitToHeight="0" orientation="portrait" r:id="rId1"/>
  <headerFooter alignWithMargins="0">
    <oddFooter>&amp;L&amp;8&amp;F&amp;R&amp;8Page &amp;P of &amp;N</oddFooter>
  </headerFooter>
  <rowBreaks count="2" manualBreakCount="2">
    <brk id="25" max="16383" man="1"/>
    <brk id="3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A109"/>
  <sheetViews>
    <sheetView zoomScaleNormal="100" zoomScaleSheetLayoutView="100" workbookViewId="0">
      <selection activeCell="A104" sqref="A104:IV104"/>
    </sheetView>
  </sheetViews>
  <sheetFormatPr defaultRowHeight="12.5"/>
  <cols>
    <col min="1" max="1" width="100.7265625" customWidth="1"/>
    <col min="2" max="2" width="94.54296875" customWidth="1"/>
  </cols>
  <sheetData>
    <row r="1" spans="1:1" ht="48" customHeight="1">
      <c r="A1" s="176" t="s">
        <v>115</v>
      </c>
    </row>
    <row r="2" spans="1:1" ht="20.25" customHeight="1">
      <c r="A2" s="177" t="s">
        <v>47</v>
      </c>
    </row>
    <row r="3" spans="1:1" s="1" customFormat="1" ht="21" customHeight="1">
      <c r="A3" s="178" t="s">
        <v>50</v>
      </c>
    </row>
    <row r="4" spans="1:1" ht="6.75" customHeight="1">
      <c r="A4" s="179"/>
    </row>
    <row r="5" spans="1:1" ht="108.75" customHeight="1">
      <c r="A5" s="180" t="s">
        <v>225</v>
      </c>
    </row>
    <row r="6" spans="1:1" ht="9" customHeight="1">
      <c r="A6" s="181"/>
    </row>
    <row r="7" spans="1:1" ht="17.5" customHeight="1">
      <c r="A7" s="182" t="s">
        <v>44</v>
      </c>
    </row>
    <row r="8" spans="1:1" ht="9" customHeight="1">
      <c r="A8" s="179"/>
    </row>
    <row r="9" spans="1:1" ht="31.5" customHeight="1">
      <c r="A9" s="10" t="s">
        <v>116</v>
      </c>
    </row>
    <row r="10" spans="1:1" ht="6.75" customHeight="1">
      <c r="A10" s="10"/>
    </row>
    <row r="11" spans="1:1" ht="47.25" customHeight="1">
      <c r="A11" s="10" t="s">
        <v>117</v>
      </c>
    </row>
    <row r="12" spans="1:1" ht="8.25" customHeight="1">
      <c r="A12" s="10"/>
    </row>
    <row r="13" spans="1:1" ht="14.25" customHeight="1">
      <c r="A13" s="10" t="s">
        <v>118</v>
      </c>
    </row>
    <row r="14" spans="1:1" ht="7.5" customHeight="1">
      <c r="A14" s="10"/>
    </row>
    <row r="15" spans="1:1" ht="61.5" customHeight="1">
      <c r="A15" s="10" t="s">
        <v>119</v>
      </c>
    </row>
    <row r="16" spans="1:1" ht="7.5" customHeight="1">
      <c r="A16" s="10"/>
    </row>
    <row r="17" spans="1:1" ht="80.25" customHeight="1">
      <c r="A17" s="18" t="s">
        <v>226</v>
      </c>
    </row>
    <row r="18" spans="1:1" ht="11.25" customHeight="1">
      <c r="A18" s="183"/>
    </row>
    <row r="19" spans="1:1" ht="17.5" customHeight="1">
      <c r="A19" s="184" t="s">
        <v>120</v>
      </c>
    </row>
    <row r="20" spans="1:1" ht="8.25" customHeight="1">
      <c r="A20" s="9"/>
    </row>
    <row r="21" spans="1:1" ht="42.75" customHeight="1">
      <c r="A21" s="18" t="s">
        <v>165</v>
      </c>
    </row>
    <row r="22" spans="1:1" ht="12" customHeight="1">
      <c r="A22" s="185"/>
    </row>
    <row r="23" spans="1:1" ht="17.5" customHeight="1">
      <c r="A23" s="184" t="s">
        <v>121</v>
      </c>
    </row>
    <row r="24" spans="1:1" ht="7.5" customHeight="1">
      <c r="A24" s="9"/>
    </row>
    <row r="25" spans="1:1" ht="25">
      <c r="A25" s="10" t="s">
        <v>216</v>
      </c>
    </row>
    <row r="26" spans="1:1" ht="6" customHeight="1">
      <c r="A26" s="10"/>
    </row>
    <row r="27" spans="1:1" ht="13">
      <c r="A27" s="43" t="s">
        <v>122</v>
      </c>
    </row>
    <row r="28" spans="1:1" ht="18" customHeight="1">
      <c r="A28" s="10" t="s">
        <v>221</v>
      </c>
    </row>
    <row r="29" spans="1:1" ht="18" customHeight="1">
      <c r="A29" s="10" t="s">
        <v>220</v>
      </c>
    </row>
    <row r="30" spans="1:1" ht="6.75" customHeight="1">
      <c r="A30" s="10"/>
    </row>
    <row r="31" spans="1:1" ht="67.5" customHeight="1">
      <c r="A31" s="10" t="s">
        <v>222</v>
      </c>
    </row>
    <row r="32" spans="1:1" ht="17.25" customHeight="1">
      <c r="A32" s="241" t="s">
        <v>215</v>
      </c>
    </row>
    <row r="33" spans="1:1" ht="31.5" customHeight="1">
      <c r="A33" s="18" t="s">
        <v>227</v>
      </c>
    </row>
    <row r="34" spans="1:1" ht="6.75" customHeight="1">
      <c r="A34" s="186"/>
    </row>
    <row r="35" spans="1:1" ht="17.5" customHeight="1">
      <c r="A35" s="187" t="s">
        <v>123</v>
      </c>
    </row>
    <row r="36" spans="1:1" ht="6.75" customHeight="1">
      <c r="A36" s="9"/>
    </row>
    <row r="37" spans="1:1" ht="37.5">
      <c r="A37" s="10" t="s">
        <v>219</v>
      </c>
    </row>
    <row r="38" spans="1:1" ht="5.25" customHeight="1">
      <c r="A38" s="10"/>
    </row>
    <row r="39" spans="1:1" ht="18" customHeight="1">
      <c r="A39" s="10" t="s">
        <v>124</v>
      </c>
    </row>
    <row r="40" spans="1:1" ht="6.75" customHeight="1">
      <c r="A40" s="10"/>
    </row>
    <row r="41" spans="1:1" ht="19.5" customHeight="1">
      <c r="A41" s="10" t="s">
        <v>125</v>
      </c>
    </row>
    <row r="42" spans="1:1" ht="7.5" customHeight="1">
      <c r="A42" s="188"/>
    </row>
    <row r="43" spans="1:1" ht="25.5">
      <c r="A43" s="189" t="s">
        <v>126</v>
      </c>
    </row>
    <row r="44" spans="1:1" ht="10.5" customHeight="1">
      <c r="A44" s="185"/>
    </row>
    <row r="45" spans="1:1" ht="17.5" customHeight="1">
      <c r="A45" s="190" t="s">
        <v>164</v>
      </c>
    </row>
    <row r="46" spans="1:1" s="1" customFormat="1" ht="8.25" customHeight="1">
      <c r="A46" s="9"/>
    </row>
    <row r="47" spans="1:1" ht="25">
      <c r="A47" s="18" t="s">
        <v>127</v>
      </c>
    </row>
    <row r="48" spans="1:1" ht="10.5" customHeight="1">
      <c r="A48" s="185"/>
    </row>
    <row r="49" spans="1:1" ht="17.5" customHeight="1">
      <c r="A49" s="190" t="s">
        <v>128</v>
      </c>
    </row>
    <row r="50" spans="1:1" s="1" customFormat="1" ht="8.25" customHeight="1">
      <c r="A50" s="9"/>
    </row>
    <row r="51" spans="1:1" ht="26.25" customHeight="1">
      <c r="A51" s="18" t="s">
        <v>129</v>
      </c>
    </row>
    <row r="52" spans="1:1" ht="10.5" customHeight="1">
      <c r="A52" s="191"/>
    </row>
    <row r="53" spans="1:1" ht="17.5" customHeight="1">
      <c r="A53" s="192" t="s">
        <v>20</v>
      </c>
    </row>
    <row r="54" spans="1:1" ht="8.25" customHeight="1">
      <c r="A54" s="9"/>
    </row>
    <row r="55" spans="1:1" ht="25">
      <c r="A55" s="10" t="s">
        <v>130</v>
      </c>
    </row>
    <row r="56" spans="1:1" ht="9" customHeight="1">
      <c r="A56" s="10"/>
    </row>
    <row r="57" spans="1:1">
      <c r="A57" s="10" t="s">
        <v>131</v>
      </c>
    </row>
    <row r="58" spans="1:1" ht="9" customHeight="1">
      <c r="A58" s="10"/>
    </row>
    <row r="59" spans="1:1" ht="25">
      <c r="A59" s="10" t="s">
        <v>132</v>
      </c>
    </row>
    <row r="60" spans="1:1" ht="9" customHeight="1">
      <c r="A60" s="10"/>
    </row>
    <row r="61" spans="1:1" ht="35.25" customHeight="1">
      <c r="A61" s="18" t="s">
        <v>133</v>
      </c>
    </row>
    <row r="62" spans="1:1" ht="11.25" customHeight="1">
      <c r="A62" s="185"/>
    </row>
    <row r="63" spans="1:1" ht="17.5" customHeight="1">
      <c r="A63" s="190" t="s">
        <v>134</v>
      </c>
    </row>
    <row r="64" spans="1:1" s="1" customFormat="1" ht="8.25" customHeight="1">
      <c r="A64" s="179"/>
    </row>
    <row r="65" spans="1:1" s="1" customFormat="1" ht="39" customHeight="1">
      <c r="A65" s="180" t="s">
        <v>135</v>
      </c>
    </row>
    <row r="66" spans="1:1" ht="15.75" customHeight="1">
      <c r="A66" s="186"/>
    </row>
    <row r="67" spans="1:1" ht="13">
      <c r="A67" s="178" t="s">
        <v>49</v>
      </c>
    </row>
    <row r="68" spans="1:1" ht="48.75" customHeight="1">
      <c r="A68" s="9" t="s">
        <v>228</v>
      </c>
    </row>
    <row r="69" spans="1:1" ht="9" customHeight="1">
      <c r="A69" s="10"/>
    </row>
    <row r="70" spans="1:1" ht="72.75" customHeight="1">
      <c r="A70" s="10" t="s">
        <v>229</v>
      </c>
    </row>
    <row r="71" spans="1:1" ht="6" customHeight="1">
      <c r="A71" s="10"/>
    </row>
    <row r="72" spans="1:1" ht="25">
      <c r="A72" s="18" t="s">
        <v>230</v>
      </c>
    </row>
    <row r="73" spans="1:1" ht="10.5" customHeight="1">
      <c r="A73" s="185"/>
    </row>
    <row r="74" spans="1:1" ht="17.5" customHeight="1">
      <c r="A74" s="175" t="s">
        <v>136</v>
      </c>
    </row>
    <row r="75" spans="1:1" ht="6.75" customHeight="1">
      <c r="A75" s="179"/>
    </row>
    <row r="76" spans="1:1" ht="35.25" customHeight="1">
      <c r="A76" s="18" t="s">
        <v>137</v>
      </c>
    </row>
    <row r="77" spans="1:1" ht="9.75" customHeight="1">
      <c r="A77" s="191"/>
    </row>
    <row r="78" spans="1:1" ht="17.5" customHeight="1">
      <c r="A78" s="175" t="s">
        <v>58</v>
      </c>
    </row>
    <row r="79" spans="1:1" ht="9" customHeight="1">
      <c r="A79" s="193"/>
    </row>
    <row r="80" spans="1:1">
      <c r="A80" s="194" t="s">
        <v>138</v>
      </c>
    </row>
    <row r="81" spans="1:1">
      <c r="A81" s="195"/>
    </row>
    <row r="82" spans="1:1">
      <c r="A82" s="195" t="s">
        <v>139</v>
      </c>
    </row>
    <row r="83" spans="1:1" ht="9" customHeight="1">
      <c r="A83" s="195"/>
    </row>
    <row r="84" spans="1:1" ht="78" customHeight="1">
      <c r="A84" s="194" t="s">
        <v>140</v>
      </c>
    </row>
    <row r="85" spans="1:1" ht="9" customHeight="1">
      <c r="A85" s="195"/>
    </row>
    <row r="86" spans="1:1" s="1" customFormat="1" ht="41.25" customHeight="1">
      <c r="A86" s="18" t="s">
        <v>141</v>
      </c>
    </row>
    <row r="87" spans="1:1" ht="16.5" customHeight="1">
      <c r="A87" s="191"/>
    </row>
    <row r="88" spans="1:1" ht="22.5" customHeight="1">
      <c r="A88" s="177" t="s">
        <v>51</v>
      </c>
    </row>
    <row r="89" spans="1:1" ht="17.5" customHeight="1">
      <c r="A89" s="175" t="s">
        <v>59</v>
      </c>
    </row>
    <row r="90" spans="1:1" ht="6.75" customHeight="1">
      <c r="A90" s="179"/>
    </row>
    <row r="91" spans="1:1" ht="25">
      <c r="A91" s="196" t="s">
        <v>142</v>
      </c>
    </row>
    <row r="92" spans="1:1" ht="8.25" customHeight="1">
      <c r="A92" s="196"/>
    </row>
    <row r="93" spans="1:1" ht="25">
      <c r="A93" s="196" t="s">
        <v>143</v>
      </c>
    </row>
    <row r="94" spans="1:1">
      <c r="A94" s="196"/>
    </row>
    <row r="95" spans="1:1" ht="57" customHeight="1">
      <c r="A95" s="18" t="s">
        <v>144</v>
      </c>
    </row>
    <row r="96" spans="1:1" ht="10.5" customHeight="1">
      <c r="A96" s="191"/>
    </row>
    <row r="97" spans="1:1" ht="17.5" customHeight="1">
      <c r="A97" s="175" t="s">
        <v>60</v>
      </c>
    </row>
    <row r="98" spans="1:1" ht="9" customHeight="1">
      <c r="A98" s="197"/>
    </row>
    <row r="99" spans="1:1" ht="17.5" customHeight="1">
      <c r="A99" s="198" t="s">
        <v>214</v>
      </c>
    </row>
    <row r="100" spans="1:1" ht="9" customHeight="1">
      <c r="A100" s="197"/>
    </row>
    <row r="101" spans="1:1" ht="59.25" customHeight="1">
      <c r="A101" s="198" t="s">
        <v>145</v>
      </c>
    </row>
    <row r="102" spans="1:1" ht="8.25" customHeight="1">
      <c r="A102" s="197"/>
    </row>
    <row r="103" spans="1:1" ht="62.25" customHeight="1">
      <c r="A103" s="199" t="s">
        <v>146</v>
      </c>
    </row>
    <row r="104" spans="1:1" s="1" customFormat="1" ht="12" customHeight="1">
      <c r="A104" s="200"/>
    </row>
    <row r="105" spans="1:1" ht="18.75" customHeight="1">
      <c r="A105" s="177" t="s">
        <v>52</v>
      </c>
    </row>
    <row r="106" spans="1:1" s="201" customFormat="1" ht="8.25" customHeight="1">
      <c r="A106" s="194"/>
    </row>
    <row r="107" spans="1:1">
      <c r="A107" s="195" t="s">
        <v>147</v>
      </c>
    </row>
    <row r="108" spans="1:1" ht="7.5" customHeight="1">
      <c r="A108" s="202"/>
    </row>
    <row r="109" spans="1:1">
      <c r="A109" s="203" t="s">
        <v>148</v>
      </c>
    </row>
  </sheetData>
  <sheetProtection password="CA5B" sheet="1" selectLockedCells="1" selectUnlockedCells="1"/>
  <hyperlinks>
    <hyperlink ref="A32" r:id="rId1"/>
  </hyperlinks>
  <pageMargins left="0.70866141732283472" right="0.70866141732283472" top="0.74803149606299213" bottom="0.74803149606299213" header="0.31496062992125984" footer="0.31496062992125984"/>
  <pageSetup paperSize="9" fitToWidth="0" fitToHeight="0"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A1:K21"/>
  <sheetViews>
    <sheetView workbookViewId="0">
      <selection activeCell="K21" sqref="K21"/>
    </sheetView>
  </sheetViews>
  <sheetFormatPr defaultRowHeight="12.5"/>
  <cols>
    <col min="1" max="1" width="18" customWidth="1"/>
    <col min="2" max="2" width="11.26953125" customWidth="1"/>
    <col min="3" max="3" width="19.54296875" customWidth="1"/>
    <col min="4" max="4" width="19.453125" customWidth="1"/>
    <col min="5" max="5" width="18.81640625" customWidth="1"/>
    <col min="6" max="6" width="1.7265625" customWidth="1"/>
    <col min="7" max="7" width="17.26953125" customWidth="1"/>
    <col min="8" max="8" width="11.54296875" customWidth="1"/>
    <col min="9" max="9" width="20" customWidth="1"/>
    <col min="10" max="10" width="17.81640625" customWidth="1"/>
    <col min="11" max="11" width="18.54296875" customWidth="1"/>
  </cols>
  <sheetData>
    <row r="1" spans="1:11" ht="18">
      <c r="A1" s="208" t="s">
        <v>196</v>
      </c>
    </row>
    <row r="2" spans="1:11" ht="8.25" customHeight="1">
      <c r="A2" s="208"/>
    </row>
    <row r="3" spans="1:11" ht="15" customHeight="1">
      <c r="A3" s="340" t="s">
        <v>195</v>
      </c>
      <c r="B3" s="340"/>
      <c r="C3" s="340"/>
      <c r="D3" s="340"/>
      <c r="E3" s="340"/>
      <c r="F3" s="207"/>
      <c r="G3" s="342" t="s">
        <v>194</v>
      </c>
      <c r="H3" s="342"/>
      <c r="I3" s="342"/>
      <c r="J3" s="342"/>
      <c r="K3" s="342"/>
    </row>
    <row r="5" spans="1:11" ht="40.5" customHeight="1">
      <c r="A5" s="345" t="s">
        <v>193</v>
      </c>
      <c r="B5" s="345"/>
      <c r="C5" s="345"/>
      <c r="D5" s="345"/>
      <c r="E5" s="345"/>
      <c r="G5" s="341" t="s">
        <v>192</v>
      </c>
      <c r="H5" s="341"/>
      <c r="I5" s="341"/>
      <c r="J5" s="341"/>
      <c r="K5" s="341"/>
    </row>
    <row r="6" spans="1:11" ht="18.75" customHeight="1">
      <c r="A6" s="343" t="s">
        <v>191</v>
      </c>
      <c r="B6" s="343"/>
      <c r="C6" s="343"/>
      <c r="D6" s="343"/>
      <c r="E6" s="343"/>
      <c r="G6" s="343" t="s">
        <v>191</v>
      </c>
      <c r="H6" s="343"/>
      <c r="I6" s="343"/>
      <c r="J6" s="343"/>
      <c r="K6" s="343"/>
    </row>
    <row r="7" spans="1:11" ht="18.75" customHeight="1">
      <c r="A7" s="344" t="s">
        <v>190</v>
      </c>
      <c r="B7" s="344"/>
      <c r="C7" s="344"/>
      <c r="D7" s="344"/>
      <c r="E7" s="344"/>
      <c r="G7" s="344" t="s">
        <v>189</v>
      </c>
      <c r="H7" s="344"/>
      <c r="I7" s="344"/>
      <c r="J7" s="344"/>
      <c r="K7" s="344"/>
    </row>
    <row r="8" spans="1:11" ht="18.75" customHeight="1">
      <c r="A8" s="337" t="s">
        <v>188</v>
      </c>
      <c r="B8" s="337"/>
      <c r="C8" s="337"/>
      <c r="D8" s="337"/>
      <c r="E8" s="337"/>
      <c r="G8" s="337" t="s">
        <v>187</v>
      </c>
      <c r="H8" s="337"/>
      <c r="I8" s="337"/>
      <c r="J8" s="337"/>
      <c r="K8" s="337"/>
    </row>
    <row r="9" spans="1:11" ht="18.75" customHeight="1">
      <c r="A9" s="346" t="s">
        <v>186</v>
      </c>
      <c r="B9" s="346"/>
      <c r="C9" s="346"/>
      <c r="D9" s="346"/>
      <c r="E9" s="346"/>
      <c r="G9" s="346" t="s">
        <v>186</v>
      </c>
      <c r="H9" s="346"/>
      <c r="I9" s="346"/>
      <c r="J9" s="346"/>
      <c r="K9" s="346"/>
    </row>
    <row r="10" spans="1:11" ht="18.75" customHeight="1">
      <c r="A10" s="348" t="s">
        <v>197</v>
      </c>
      <c r="B10" s="348"/>
      <c r="C10" s="348"/>
      <c r="D10" s="348"/>
      <c r="E10" s="348"/>
      <c r="G10" s="337"/>
      <c r="H10" s="337"/>
      <c r="I10" s="337"/>
      <c r="J10" s="337"/>
      <c r="K10" s="337"/>
    </row>
    <row r="11" spans="1:11" ht="18.75" customHeight="1">
      <c r="A11" s="338" t="s">
        <v>18</v>
      </c>
      <c r="B11" s="338"/>
      <c r="C11" s="338"/>
      <c r="D11" s="338"/>
      <c r="E11" s="338"/>
      <c r="G11" s="338" t="s">
        <v>18</v>
      </c>
      <c r="H11" s="338"/>
      <c r="I11" s="338"/>
      <c r="J11" s="338"/>
      <c r="K11" s="338"/>
    </row>
    <row r="12" spans="1:11" ht="18.75" customHeight="1">
      <c r="A12" s="348" t="s">
        <v>185</v>
      </c>
      <c r="B12" s="348"/>
      <c r="C12" s="348"/>
      <c r="D12" s="348"/>
      <c r="E12" s="348"/>
      <c r="G12" s="337" t="s">
        <v>184</v>
      </c>
      <c r="H12" s="337"/>
      <c r="I12" s="337"/>
      <c r="J12" s="337"/>
      <c r="K12" s="337"/>
    </row>
    <row r="13" spans="1:11" ht="18.75" customHeight="1">
      <c r="A13" s="339" t="s">
        <v>183</v>
      </c>
      <c r="B13" s="339"/>
      <c r="C13" s="339"/>
      <c r="D13" s="339"/>
      <c r="E13" s="339"/>
      <c r="G13" s="339" t="s">
        <v>183</v>
      </c>
      <c r="H13" s="339"/>
      <c r="I13" s="339"/>
      <c r="J13" s="339"/>
      <c r="K13" s="339"/>
    </row>
    <row r="14" spans="1:11" ht="18.75" customHeight="1">
      <c r="A14" s="337" t="s">
        <v>182</v>
      </c>
      <c r="B14" s="337"/>
      <c r="C14" s="337"/>
      <c r="D14" s="337"/>
      <c r="E14" s="337"/>
      <c r="G14" s="337" t="s">
        <v>181</v>
      </c>
      <c r="H14" s="337"/>
      <c r="I14" s="337"/>
      <c r="J14" s="337"/>
      <c r="K14" s="337"/>
    </row>
    <row r="15" spans="1:11" ht="18.75" customHeight="1">
      <c r="A15" s="336" t="s">
        <v>180</v>
      </c>
      <c r="B15" s="336"/>
      <c r="C15" s="336"/>
      <c r="D15" s="336"/>
      <c r="E15" s="336"/>
      <c r="G15" s="336" t="s">
        <v>179</v>
      </c>
      <c r="H15" s="336"/>
      <c r="I15" s="336"/>
      <c r="J15" s="336"/>
      <c r="K15" s="336"/>
    </row>
    <row r="16" spans="1:11" ht="18.75" customHeight="1">
      <c r="A16" s="337" t="s">
        <v>178</v>
      </c>
      <c r="B16" s="337"/>
      <c r="C16" s="337"/>
      <c r="D16" s="337"/>
      <c r="E16" s="337"/>
      <c r="G16" s="337" t="s">
        <v>177</v>
      </c>
      <c r="H16" s="337"/>
      <c r="I16" s="337"/>
      <c r="J16" s="337"/>
      <c r="K16" s="337"/>
    </row>
    <row r="17" spans="1:11" ht="18.75" customHeight="1">
      <c r="A17" s="337" t="s">
        <v>176</v>
      </c>
      <c r="B17" s="337"/>
      <c r="C17" s="337"/>
      <c r="D17" s="337"/>
      <c r="E17" s="337"/>
      <c r="G17" s="347" t="s">
        <v>175</v>
      </c>
      <c r="H17" s="347"/>
      <c r="I17" s="347"/>
      <c r="J17" s="347"/>
      <c r="K17" s="347"/>
    </row>
    <row r="18" spans="1:11" ht="18.75" customHeight="1">
      <c r="A18" s="337" t="s">
        <v>174</v>
      </c>
      <c r="B18" s="337"/>
      <c r="C18" s="337"/>
      <c r="D18" s="337"/>
      <c r="E18" s="337"/>
      <c r="G18" s="347" t="s">
        <v>173</v>
      </c>
      <c r="H18" s="347"/>
      <c r="I18" s="347"/>
      <c r="J18" s="347"/>
      <c r="K18" s="347"/>
    </row>
    <row r="19" spans="1:11" ht="18.75" customHeight="1">
      <c r="A19" s="337" t="s">
        <v>172</v>
      </c>
      <c r="B19" s="337"/>
      <c r="C19" s="337"/>
      <c r="D19" s="337"/>
      <c r="E19" s="337"/>
      <c r="G19" s="337" t="s">
        <v>171</v>
      </c>
      <c r="H19" s="337"/>
      <c r="I19" s="337"/>
      <c r="J19" s="337"/>
      <c r="K19" s="337"/>
    </row>
    <row r="21" spans="1:11" ht="13">
      <c r="A21" s="204" t="s">
        <v>168</v>
      </c>
      <c r="B21" s="206" t="s">
        <v>170</v>
      </c>
      <c r="C21" s="204" t="s">
        <v>169</v>
      </c>
      <c r="D21" s="204"/>
      <c r="G21" s="204" t="s">
        <v>168</v>
      </c>
      <c r="H21" s="205" t="s">
        <v>167</v>
      </c>
      <c r="I21" s="204" t="s">
        <v>166</v>
      </c>
      <c r="J21" s="204"/>
      <c r="K21" s="204"/>
    </row>
  </sheetData>
  <sheetProtection password="CA5B" sheet="1" selectLockedCells="1"/>
  <mergeCells count="32">
    <mergeCell ref="A8:E8"/>
    <mergeCell ref="A9:E9"/>
    <mergeCell ref="A10:E10"/>
    <mergeCell ref="A11:E11"/>
    <mergeCell ref="A12:E12"/>
    <mergeCell ref="A13:E13"/>
    <mergeCell ref="A14:E14"/>
    <mergeCell ref="A15:E15"/>
    <mergeCell ref="A16:E16"/>
    <mergeCell ref="A17:E17"/>
    <mergeCell ref="A18:E18"/>
    <mergeCell ref="A19:E19"/>
    <mergeCell ref="A3:E3"/>
    <mergeCell ref="G5:K5"/>
    <mergeCell ref="G3:K3"/>
    <mergeCell ref="G6:K6"/>
    <mergeCell ref="G7:K7"/>
    <mergeCell ref="A5:E5"/>
    <mergeCell ref="A6:E6"/>
    <mergeCell ref="A7:E7"/>
    <mergeCell ref="G8:K8"/>
    <mergeCell ref="G9:K9"/>
    <mergeCell ref="G16:K16"/>
    <mergeCell ref="G17:K17"/>
    <mergeCell ref="G18:K18"/>
    <mergeCell ref="G19:K19"/>
    <mergeCell ref="G15:K15"/>
    <mergeCell ref="G10:K10"/>
    <mergeCell ref="G11:K11"/>
    <mergeCell ref="G12:K12"/>
    <mergeCell ref="G13:K13"/>
    <mergeCell ref="G14:K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pageSetUpPr fitToPage="1"/>
  </sheetPr>
  <dimension ref="A1:L154"/>
  <sheetViews>
    <sheetView showGridLines="0" zoomScaleNormal="100" zoomScaleSheetLayoutView="100" workbookViewId="0">
      <selection activeCell="A10" sqref="A10"/>
    </sheetView>
  </sheetViews>
  <sheetFormatPr defaultColWidth="9.1796875" defaultRowHeight="12.5"/>
  <cols>
    <col min="1" max="1" width="31.7265625" style="1" customWidth="1"/>
    <col min="2" max="4" width="10.453125" style="1" customWidth="1"/>
    <col min="5" max="5" width="10.54296875" style="1" customWidth="1"/>
    <col min="6" max="7" width="10" style="1" customWidth="1"/>
    <col min="8" max="8" width="10.7265625" style="1" customWidth="1"/>
    <col min="9" max="16384" width="9.1796875" style="1"/>
  </cols>
  <sheetData>
    <row r="1" spans="1:9" ht="49.5" customHeight="1">
      <c r="A1" s="393" t="s">
        <v>106</v>
      </c>
      <c r="B1" s="393"/>
      <c r="C1" s="393"/>
      <c r="D1" s="393"/>
      <c r="E1" s="393"/>
      <c r="F1" s="393"/>
      <c r="G1" s="393"/>
      <c r="H1" s="393"/>
      <c r="I1" s="45"/>
    </row>
    <row r="2" spans="1:9" ht="24.75" customHeight="1">
      <c r="A2" s="31" t="s">
        <v>32</v>
      </c>
      <c r="B2" s="412"/>
      <c r="C2" s="412"/>
      <c r="D2" s="412"/>
      <c r="E2" s="412"/>
      <c r="F2" s="412"/>
      <c r="G2" s="412"/>
      <c r="H2" s="412"/>
    </row>
    <row r="3" spans="1:9" ht="24.75" customHeight="1">
      <c r="A3" s="31" t="s">
        <v>33</v>
      </c>
      <c r="B3" s="362"/>
      <c r="C3" s="363"/>
      <c r="D3" s="363"/>
      <c r="E3" s="363"/>
      <c r="F3" s="363"/>
      <c r="G3" s="363"/>
      <c r="H3" s="363"/>
      <c r="I3" s="19"/>
    </row>
    <row r="4" spans="1:9" ht="33.75" customHeight="1">
      <c r="A4" s="394" t="s">
        <v>47</v>
      </c>
      <c r="B4" s="395"/>
      <c r="C4" s="395"/>
      <c r="D4" s="395"/>
      <c r="E4" s="395"/>
      <c r="F4" s="395"/>
      <c r="G4" s="395"/>
      <c r="H4" s="396"/>
    </row>
    <row r="5" spans="1:9" ht="21" customHeight="1">
      <c r="A5" s="364" t="s">
        <v>50</v>
      </c>
      <c r="B5" s="365"/>
      <c r="C5" s="365"/>
      <c r="D5" s="365"/>
      <c r="E5" s="365"/>
      <c r="F5" s="365"/>
      <c r="G5" s="365"/>
      <c r="H5" s="366"/>
    </row>
    <row r="6" spans="1:9" ht="24.75" customHeight="1">
      <c r="A6" s="367" t="s">
        <v>24</v>
      </c>
      <c r="B6" s="418" t="s">
        <v>34</v>
      </c>
      <c r="C6" s="419"/>
      <c r="D6" s="419"/>
      <c r="E6" s="420"/>
      <c r="F6" s="358" t="s">
        <v>28</v>
      </c>
      <c r="G6" s="358"/>
      <c r="H6" s="369" t="s">
        <v>85</v>
      </c>
    </row>
    <row r="7" spans="1:9" ht="28.5" customHeight="1" thickBot="1">
      <c r="A7" s="368"/>
      <c r="B7" s="77" t="s">
        <v>21</v>
      </c>
      <c r="C7" s="77" t="s">
        <v>22</v>
      </c>
      <c r="D7" s="77" t="s">
        <v>23</v>
      </c>
      <c r="E7" s="26" t="s">
        <v>27</v>
      </c>
      <c r="F7" s="27" t="s">
        <v>29</v>
      </c>
      <c r="G7" s="28" t="s">
        <v>30</v>
      </c>
      <c r="H7" s="370"/>
    </row>
    <row r="8" spans="1:9" ht="21" customHeight="1" thickTop="1">
      <c r="A8" s="413" t="s">
        <v>44</v>
      </c>
      <c r="B8" s="414"/>
      <c r="C8" s="414"/>
      <c r="D8" s="414"/>
      <c r="E8" s="414"/>
      <c r="F8" s="414"/>
      <c r="G8" s="414"/>
      <c r="H8" s="414"/>
    </row>
    <row r="9" spans="1:9" ht="30" customHeight="1">
      <c r="A9" s="242" t="s">
        <v>277</v>
      </c>
      <c r="B9" s="53"/>
      <c r="C9" s="53"/>
      <c r="D9" s="53"/>
      <c r="E9" s="54">
        <f>SUM(B9:D9)</f>
        <v>0</v>
      </c>
      <c r="F9" s="243"/>
      <c r="G9" s="244"/>
      <c r="H9" s="13">
        <f>SUM(E9:G9)</f>
        <v>0</v>
      </c>
    </row>
    <row r="10" spans="1:9" ht="32.15" customHeight="1">
      <c r="A10" s="242"/>
      <c r="B10" s="53"/>
      <c r="C10" s="53"/>
      <c r="D10" s="53"/>
      <c r="E10" s="54">
        <f>SUM(B10:D10)</f>
        <v>0</v>
      </c>
      <c r="F10" s="243"/>
      <c r="G10" s="244"/>
      <c r="H10" s="13">
        <f>SUM(E10:G10)</f>
        <v>0</v>
      </c>
    </row>
    <row r="11" spans="1:9" ht="32.15" customHeight="1">
      <c r="A11" s="242"/>
      <c r="B11" s="53"/>
      <c r="C11" s="53"/>
      <c r="D11" s="53"/>
      <c r="E11" s="54">
        <f>SUM(B11:D11)</f>
        <v>0</v>
      </c>
      <c r="F11" s="243"/>
      <c r="G11" s="244"/>
      <c r="H11" s="13">
        <f>SUM(E11:G11)</f>
        <v>0</v>
      </c>
    </row>
    <row r="12" spans="1:9" ht="32.15" customHeight="1">
      <c r="A12" s="242"/>
      <c r="B12" s="53"/>
      <c r="C12" s="53"/>
      <c r="D12" s="53"/>
      <c r="E12" s="54">
        <f>SUM(B12:D12)</f>
        <v>0</v>
      </c>
      <c r="F12" s="243"/>
      <c r="G12" s="244"/>
      <c r="H12" s="13">
        <f>SUM(E12:G12)</f>
        <v>0</v>
      </c>
    </row>
    <row r="13" spans="1:9" ht="32.15" customHeight="1" thickBot="1">
      <c r="A13" s="102" t="s">
        <v>61</v>
      </c>
      <c r="B13" s="79">
        <f t="shared" ref="B13:G13" si="0">SUM(B9:B12)</f>
        <v>0</v>
      </c>
      <c r="C13" s="79">
        <f t="shared" si="0"/>
        <v>0</v>
      </c>
      <c r="D13" s="79">
        <f t="shared" si="0"/>
        <v>0</v>
      </c>
      <c r="E13" s="79">
        <f t="shared" si="0"/>
        <v>0</v>
      </c>
      <c r="F13" s="79">
        <f t="shared" si="0"/>
        <v>0</v>
      </c>
      <c r="G13" s="79">
        <f t="shared" si="0"/>
        <v>0</v>
      </c>
      <c r="H13" s="79">
        <f>SUM(E13:G13)</f>
        <v>0</v>
      </c>
    </row>
    <row r="14" spans="1:9" ht="21" customHeight="1" thickTop="1">
      <c r="A14" s="380" t="s">
        <v>45</v>
      </c>
      <c r="B14" s="381"/>
      <c r="C14" s="381"/>
      <c r="D14" s="381"/>
      <c r="E14" s="381"/>
      <c r="F14" s="381"/>
      <c r="G14" s="381"/>
      <c r="H14" s="382"/>
    </row>
    <row r="15" spans="1:9" ht="29.25" customHeight="1">
      <c r="A15" s="245"/>
      <c r="B15" s="73"/>
      <c r="C15" s="73"/>
      <c r="D15" s="73"/>
      <c r="E15" s="74">
        <f>SUM(B15:D15)</f>
        <v>0</v>
      </c>
      <c r="F15" s="243"/>
      <c r="G15" s="243"/>
      <c r="H15" s="60">
        <f>SUM(E15:G15)</f>
        <v>0</v>
      </c>
    </row>
    <row r="16" spans="1:9" ht="32.15" customHeight="1">
      <c r="A16" s="242"/>
      <c r="B16" s="53"/>
      <c r="C16" s="53"/>
      <c r="D16" s="53"/>
      <c r="E16" s="54">
        <f>SUM(B16:D16)</f>
        <v>0</v>
      </c>
      <c r="F16" s="243"/>
      <c r="G16" s="243"/>
      <c r="H16" s="60">
        <f>SUM(E16:G16)</f>
        <v>0</v>
      </c>
    </row>
    <row r="17" spans="1:12" ht="32.15" customHeight="1">
      <c r="A17" s="242"/>
      <c r="B17" s="53"/>
      <c r="C17" s="53"/>
      <c r="D17" s="53"/>
      <c r="E17" s="54">
        <f>SUM(B17:D17)</f>
        <v>0</v>
      </c>
      <c r="F17" s="243"/>
      <c r="G17" s="243"/>
      <c r="H17" s="60">
        <f>SUM(E17:G17)</f>
        <v>0</v>
      </c>
    </row>
    <row r="18" spans="1:12" ht="32.15" customHeight="1">
      <c r="A18" s="242"/>
      <c r="B18" s="53"/>
      <c r="C18" s="53"/>
      <c r="D18" s="53"/>
      <c r="E18" s="54">
        <f>SUM(B18:D18)</f>
        <v>0</v>
      </c>
      <c r="F18" s="243"/>
      <c r="G18" s="243"/>
      <c r="H18" s="60">
        <f>SUM(E18:G18)</f>
        <v>0</v>
      </c>
    </row>
    <row r="19" spans="1:12" ht="32.15" customHeight="1">
      <c r="A19" s="103" t="s">
        <v>62</v>
      </c>
      <c r="B19" s="80">
        <f t="shared" ref="B19:G19" si="1">SUM(B15:B18)</f>
        <v>0</v>
      </c>
      <c r="C19" s="80">
        <f t="shared" si="1"/>
        <v>0</v>
      </c>
      <c r="D19" s="80">
        <f t="shared" si="1"/>
        <v>0</v>
      </c>
      <c r="E19" s="80">
        <f t="shared" si="1"/>
        <v>0</v>
      </c>
      <c r="F19" s="80">
        <f t="shared" si="1"/>
        <v>0</v>
      </c>
      <c r="G19" s="80">
        <f t="shared" si="1"/>
        <v>0</v>
      </c>
      <c r="H19" s="80">
        <f>SUM(E19:G19)</f>
        <v>0</v>
      </c>
      <c r="I19" s="75"/>
      <c r="J19" s="20"/>
    </row>
    <row r="20" spans="1:12" ht="20.149999999999999" customHeight="1" thickBot="1">
      <c r="A20" s="383" t="s">
        <v>198</v>
      </c>
      <c r="B20" s="384"/>
      <c r="C20" s="384"/>
      <c r="D20" s="385" t="e">
        <f>IF(H20&gt;26.5%, "Reduce salary on-costs", "")</f>
        <v>#DIV/0!</v>
      </c>
      <c r="E20" s="386"/>
      <c r="F20" s="390" t="s">
        <v>41</v>
      </c>
      <c r="G20" s="391"/>
      <c r="H20" s="281" t="e">
        <f>E19/E13</f>
        <v>#DIV/0!</v>
      </c>
      <c r="I20" s="22"/>
      <c r="J20" s="23"/>
      <c r="K20" s="23"/>
      <c r="L20" s="23"/>
    </row>
    <row r="21" spans="1:12" ht="21" customHeight="1" thickTop="1">
      <c r="A21" s="407" t="s">
        <v>18</v>
      </c>
      <c r="B21" s="408"/>
      <c r="C21" s="408"/>
      <c r="D21" s="408"/>
      <c r="E21" s="408"/>
      <c r="F21" s="408"/>
      <c r="G21" s="408"/>
      <c r="H21" s="409"/>
    </row>
    <row r="22" spans="1:12" ht="32.25" customHeight="1">
      <c r="A22" s="242"/>
      <c r="B22" s="53"/>
      <c r="C22" s="53"/>
      <c r="D22" s="53"/>
      <c r="E22" s="54">
        <f>SUM(B22:D22)</f>
        <v>0</v>
      </c>
      <c r="F22" s="243"/>
      <c r="G22" s="244"/>
      <c r="H22" s="61">
        <f t="shared" ref="H22:H27" si="2">SUM(E22:G22)</f>
        <v>0</v>
      </c>
    </row>
    <row r="23" spans="1:12" ht="32.15" customHeight="1">
      <c r="A23" s="242"/>
      <c r="B23" s="53"/>
      <c r="C23" s="53"/>
      <c r="D23" s="53"/>
      <c r="E23" s="54">
        <f>SUM(B23:D23)</f>
        <v>0</v>
      </c>
      <c r="F23" s="243"/>
      <c r="G23" s="244"/>
      <c r="H23" s="61">
        <f t="shared" si="2"/>
        <v>0</v>
      </c>
    </row>
    <row r="24" spans="1:12" ht="32.15" customHeight="1">
      <c r="A24" s="242"/>
      <c r="B24" s="53"/>
      <c r="C24" s="53"/>
      <c r="D24" s="53"/>
      <c r="E24" s="54">
        <f>SUM(B24:D24)</f>
        <v>0</v>
      </c>
      <c r="F24" s="243"/>
      <c r="G24" s="244"/>
      <c r="H24" s="61">
        <f t="shared" si="2"/>
        <v>0</v>
      </c>
    </row>
    <row r="25" spans="1:12" ht="32.15" customHeight="1">
      <c r="A25" s="242"/>
      <c r="B25" s="53"/>
      <c r="C25" s="53"/>
      <c r="D25" s="53"/>
      <c r="E25" s="54">
        <f>SUM(B25:D25)</f>
        <v>0</v>
      </c>
      <c r="F25" s="243"/>
      <c r="G25" s="244"/>
      <c r="H25" s="61">
        <f t="shared" si="2"/>
        <v>0</v>
      </c>
    </row>
    <row r="26" spans="1:12" ht="32.15" customHeight="1">
      <c r="A26" s="242"/>
      <c r="B26" s="53"/>
      <c r="C26" s="53"/>
      <c r="D26" s="53"/>
      <c r="E26" s="54">
        <f>SUM(B26:D26)</f>
        <v>0</v>
      </c>
      <c r="F26" s="243"/>
      <c r="G26" s="244"/>
      <c r="H26" s="61">
        <f t="shared" si="2"/>
        <v>0</v>
      </c>
    </row>
    <row r="27" spans="1:12" ht="32.15" customHeight="1" thickBot="1">
      <c r="A27" s="102" t="s">
        <v>63</v>
      </c>
      <c r="B27" s="79">
        <f t="shared" ref="B27:G27" si="3">SUM(B22:B26)</f>
        <v>0</v>
      </c>
      <c r="C27" s="79">
        <f t="shared" si="3"/>
        <v>0</v>
      </c>
      <c r="D27" s="79">
        <f t="shared" si="3"/>
        <v>0</v>
      </c>
      <c r="E27" s="79">
        <f t="shared" si="3"/>
        <v>0</v>
      </c>
      <c r="F27" s="79">
        <f t="shared" si="3"/>
        <v>0</v>
      </c>
      <c r="G27" s="79">
        <f t="shared" si="3"/>
        <v>0</v>
      </c>
      <c r="H27" s="79">
        <f t="shared" si="2"/>
        <v>0</v>
      </c>
    </row>
    <row r="28" spans="1:12" ht="39.65" customHeight="1" thickTop="1">
      <c r="A28" s="378" t="s">
        <v>24</v>
      </c>
      <c r="B28" s="421" t="s">
        <v>26</v>
      </c>
      <c r="C28" s="421"/>
      <c r="D28" s="421"/>
      <c r="E28" s="421"/>
      <c r="F28" s="406" t="s">
        <v>28</v>
      </c>
      <c r="G28" s="406"/>
      <c r="H28" s="410" t="s">
        <v>85</v>
      </c>
    </row>
    <row r="29" spans="1:12" ht="27.75" customHeight="1" thickBot="1">
      <c r="A29" s="379"/>
      <c r="B29" s="77" t="s">
        <v>21</v>
      </c>
      <c r="C29" s="77" t="s">
        <v>22</v>
      </c>
      <c r="D29" s="77" t="s">
        <v>23</v>
      </c>
      <c r="E29" s="29" t="s">
        <v>27</v>
      </c>
      <c r="F29" s="27" t="s">
        <v>29</v>
      </c>
      <c r="G29" s="30" t="s">
        <v>30</v>
      </c>
      <c r="H29" s="370"/>
    </row>
    <row r="30" spans="1:12" ht="21" customHeight="1" thickTop="1">
      <c r="A30" s="415" t="s">
        <v>73</v>
      </c>
      <c r="B30" s="416"/>
      <c r="C30" s="416"/>
      <c r="D30" s="416"/>
      <c r="E30" s="416"/>
      <c r="F30" s="416"/>
      <c r="G30" s="416"/>
      <c r="H30" s="417"/>
    </row>
    <row r="31" spans="1:12" ht="32.25" customHeight="1">
      <c r="A31" s="242"/>
      <c r="B31" s="53"/>
      <c r="C31" s="53"/>
      <c r="D31" s="53"/>
      <c r="E31" s="54">
        <f t="shared" ref="E31:E37" si="4">SUM(B31:D31)</f>
        <v>0</v>
      </c>
      <c r="F31" s="243"/>
      <c r="G31" s="244"/>
      <c r="H31" s="61">
        <f>SUM(E31:G31)</f>
        <v>0</v>
      </c>
    </row>
    <row r="32" spans="1:12" ht="32.15" customHeight="1">
      <c r="A32" s="242"/>
      <c r="B32" s="53"/>
      <c r="C32" s="53"/>
      <c r="D32" s="53"/>
      <c r="E32" s="54">
        <f t="shared" si="4"/>
        <v>0</v>
      </c>
      <c r="F32" s="243"/>
      <c r="G32" s="244"/>
      <c r="H32" s="61">
        <f t="shared" ref="H32:H37" si="5">SUM(E32:G32)</f>
        <v>0</v>
      </c>
    </row>
    <row r="33" spans="1:8" ht="32.15" customHeight="1">
      <c r="A33" s="242"/>
      <c r="B33" s="53"/>
      <c r="C33" s="53"/>
      <c r="D33" s="53"/>
      <c r="E33" s="54">
        <f t="shared" si="4"/>
        <v>0</v>
      </c>
      <c r="F33" s="243"/>
      <c r="G33" s="244"/>
      <c r="H33" s="61">
        <f t="shared" si="5"/>
        <v>0</v>
      </c>
    </row>
    <row r="34" spans="1:8" ht="32.15" customHeight="1">
      <c r="A34" s="242"/>
      <c r="B34" s="53"/>
      <c r="C34" s="53"/>
      <c r="D34" s="53"/>
      <c r="E34" s="54">
        <f t="shared" si="4"/>
        <v>0</v>
      </c>
      <c r="F34" s="243"/>
      <c r="G34" s="244"/>
      <c r="H34" s="61">
        <f t="shared" si="5"/>
        <v>0</v>
      </c>
    </row>
    <row r="35" spans="1:8" ht="32.15" customHeight="1">
      <c r="A35" s="242"/>
      <c r="B35" s="53"/>
      <c r="C35" s="53"/>
      <c r="D35" s="53"/>
      <c r="E35" s="54">
        <f t="shared" si="4"/>
        <v>0</v>
      </c>
      <c r="F35" s="243"/>
      <c r="G35" s="244"/>
      <c r="H35" s="61">
        <f t="shared" si="5"/>
        <v>0</v>
      </c>
    </row>
    <row r="36" spans="1:8" ht="32.15" customHeight="1">
      <c r="A36" s="242"/>
      <c r="B36" s="53"/>
      <c r="C36" s="53"/>
      <c r="D36" s="53"/>
      <c r="E36" s="54">
        <f t="shared" si="4"/>
        <v>0</v>
      </c>
      <c r="F36" s="243"/>
      <c r="G36" s="244"/>
      <c r="H36" s="61">
        <f t="shared" si="5"/>
        <v>0</v>
      </c>
    </row>
    <row r="37" spans="1:8" ht="32.15" customHeight="1">
      <c r="A37" s="242"/>
      <c r="B37" s="53"/>
      <c r="C37" s="53"/>
      <c r="D37" s="53"/>
      <c r="E37" s="54">
        <f t="shared" si="4"/>
        <v>0</v>
      </c>
      <c r="F37" s="243"/>
      <c r="G37" s="244"/>
      <c r="H37" s="61">
        <f t="shared" si="5"/>
        <v>0</v>
      </c>
    </row>
    <row r="38" spans="1:8" ht="32.15" customHeight="1" thickBot="1">
      <c r="A38" s="102" t="s">
        <v>64</v>
      </c>
      <c r="B38" s="79">
        <f t="shared" ref="B38:G38" si="6">SUM(B31:B37)</f>
        <v>0</v>
      </c>
      <c r="C38" s="79">
        <f t="shared" si="6"/>
        <v>0</v>
      </c>
      <c r="D38" s="79">
        <f t="shared" si="6"/>
        <v>0</v>
      </c>
      <c r="E38" s="79">
        <f t="shared" si="6"/>
        <v>0</v>
      </c>
      <c r="F38" s="79">
        <f t="shared" si="6"/>
        <v>0</v>
      </c>
      <c r="G38" s="79">
        <f t="shared" si="6"/>
        <v>0</v>
      </c>
      <c r="H38" s="79">
        <f>SUM(E38:G38)</f>
        <v>0</v>
      </c>
    </row>
    <row r="39" spans="1:8" ht="21" customHeight="1" thickTop="1">
      <c r="A39" s="403" t="s">
        <v>46</v>
      </c>
      <c r="B39" s="404"/>
      <c r="C39" s="404"/>
      <c r="D39" s="404"/>
      <c r="E39" s="404"/>
      <c r="F39" s="404"/>
      <c r="G39" s="404"/>
      <c r="H39" s="405"/>
    </row>
    <row r="40" spans="1:8" ht="31.5" customHeight="1">
      <c r="A40" s="242"/>
      <c r="B40" s="53"/>
      <c r="C40" s="53"/>
      <c r="D40" s="53"/>
      <c r="E40" s="54">
        <f>SUM(B40:D40)</f>
        <v>0</v>
      </c>
      <c r="F40" s="243"/>
      <c r="G40" s="244"/>
      <c r="H40" s="61">
        <f>SUM(E40:G40)</f>
        <v>0</v>
      </c>
    </row>
    <row r="41" spans="1:8" ht="32.15" customHeight="1">
      <c r="A41" s="242"/>
      <c r="B41" s="53"/>
      <c r="C41" s="53"/>
      <c r="D41" s="53"/>
      <c r="E41" s="54">
        <f>SUM(B41:D41)</f>
        <v>0</v>
      </c>
      <c r="F41" s="243"/>
      <c r="G41" s="244"/>
      <c r="H41" s="61">
        <f>SUM(E41:G41)</f>
        <v>0</v>
      </c>
    </row>
    <row r="42" spans="1:8" ht="32.15" customHeight="1">
      <c r="A42" s="242"/>
      <c r="B42" s="53"/>
      <c r="C42" s="53"/>
      <c r="D42" s="53"/>
      <c r="E42" s="54">
        <f>SUM(B42:D42)</f>
        <v>0</v>
      </c>
      <c r="F42" s="243"/>
      <c r="G42" s="244"/>
      <c r="H42" s="61">
        <f>SUM(E42:G42)</f>
        <v>0</v>
      </c>
    </row>
    <row r="43" spans="1:8" ht="32.15" customHeight="1" thickBot="1">
      <c r="A43" s="102" t="s">
        <v>65</v>
      </c>
      <c r="B43" s="79">
        <f t="shared" ref="B43:G43" si="7">SUM(B40:B42)</f>
        <v>0</v>
      </c>
      <c r="C43" s="79">
        <f t="shared" si="7"/>
        <v>0</v>
      </c>
      <c r="D43" s="79">
        <f t="shared" si="7"/>
        <v>0</v>
      </c>
      <c r="E43" s="79">
        <f t="shared" si="7"/>
        <v>0</v>
      </c>
      <c r="F43" s="79">
        <f t="shared" si="7"/>
        <v>0</v>
      </c>
      <c r="G43" s="79">
        <f t="shared" si="7"/>
        <v>0</v>
      </c>
      <c r="H43" s="79">
        <f>SUM(E43:G43)</f>
        <v>0</v>
      </c>
    </row>
    <row r="44" spans="1:8" ht="21" customHeight="1" thickTop="1">
      <c r="A44" s="403" t="s">
        <v>19</v>
      </c>
      <c r="B44" s="404"/>
      <c r="C44" s="404"/>
      <c r="D44" s="404"/>
      <c r="E44" s="404"/>
      <c r="F44" s="404"/>
      <c r="G44" s="404"/>
      <c r="H44" s="405"/>
    </row>
    <row r="45" spans="1:8" ht="31.5" customHeight="1">
      <c r="A45" s="242"/>
      <c r="B45" s="53"/>
      <c r="C45" s="53"/>
      <c r="D45" s="53"/>
      <c r="E45" s="54">
        <f>SUM(B45:D45)</f>
        <v>0</v>
      </c>
      <c r="F45" s="243"/>
      <c r="G45" s="244"/>
      <c r="H45" s="61">
        <f>SUM(E45:G45)</f>
        <v>0</v>
      </c>
    </row>
    <row r="46" spans="1:8" ht="32.15" customHeight="1">
      <c r="A46" s="242"/>
      <c r="B46" s="53"/>
      <c r="C46" s="53"/>
      <c r="D46" s="53"/>
      <c r="E46" s="54">
        <f>SUM(B46:D46)</f>
        <v>0</v>
      </c>
      <c r="F46" s="243"/>
      <c r="G46" s="244"/>
      <c r="H46" s="61">
        <f>SUM(E46:G46)</f>
        <v>0</v>
      </c>
    </row>
    <row r="47" spans="1:8" ht="32.15" customHeight="1">
      <c r="A47" s="242"/>
      <c r="B47" s="53"/>
      <c r="C47" s="53"/>
      <c r="D47" s="53"/>
      <c r="E47" s="54">
        <f>SUM(B47:D47)</f>
        <v>0</v>
      </c>
      <c r="F47" s="243"/>
      <c r="G47" s="244"/>
      <c r="H47" s="61">
        <f>SUM(E47:G47)</f>
        <v>0</v>
      </c>
    </row>
    <row r="48" spans="1:8" ht="32.15" customHeight="1" thickBot="1">
      <c r="A48" s="102" t="s">
        <v>66</v>
      </c>
      <c r="B48" s="79">
        <f t="shared" ref="B48:G48" si="8">SUM(B45:B47)</f>
        <v>0</v>
      </c>
      <c r="C48" s="79">
        <f t="shared" si="8"/>
        <v>0</v>
      </c>
      <c r="D48" s="79">
        <f t="shared" si="8"/>
        <v>0</v>
      </c>
      <c r="E48" s="79">
        <f t="shared" si="8"/>
        <v>0</v>
      </c>
      <c r="F48" s="79">
        <f t="shared" si="8"/>
        <v>0</v>
      </c>
      <c r="G48" s="79">
        <f t="shared" si="8"/>
        <v>0</v>
      </c>
      <c r="H48" s="79">
        <f>SUM(E48:G48)</f>
        <v>0</v>
      </c>
    </row>
    <row r="49" spans="1:8" ht="21" customHeight="1" thickTop="1">
      <c r="A49" s="397" t="s">
        <v>20</v>
      </c>
      <c r="B49" s="398"/>
      <c r="C49" s="398"/>
      <c r="D49" s="398"/>
      <c r="E49" s="398"/>
      <c r="F49" s="398"/>
      <c r="G49" s="398"/>
      <c r="H49" s="399"/>
    </row>
    <row r="50" spans="1:8" ht="31.5" customHeight="1">
      <c r="A50" s="242"/>
      <c r="B50" s="53"/>
      <c r="C50" s="53"/>
      <c r="D50" s="53"/>
      <c r="E50" s="54">
        <f>SUM(B50:D50)</f>
        <v>0</v>
      </c>
      <c r="F50" s="243"/>
      <c r="G50" s="244"/>
      <c r="H50" s="61">
        <f>SUM(E50:G50)</f>
        <v>0</v>
      </c>
    </row>
    <row r="51" spans="1:8" ht="32.15" customHeight="1">
      <c r="A51" s="242"/>
      <c r="B51" s="53"/>
      <c r="C51" s="53"/>
      <c r="D51" s="53"/>
      <c r="E51" s="54">
        <f>SUM(B51:D51)</f>
        <v>0</v>
      </c>
      <c r="F51" s="243"/>
      <c r="G51" s="244"/>
      <c r="H51" s="61">
        <f>SUM(E51:G51)</f>
        <v>0</v>
      </c>
    </row>
    <row r="52" spans="1:8" ht="32.15" customHeight="1">
      <c r="A52" s="242"/>
      <c r="B52" s="53"/>
      <c r="C52" s="53"/>
      <c r="D52" s="53"/>
      <c r="E52" s="54">
        <f>SUM(B52:D52)</f>
        <v>0</v>
      </c>
      <c r="F52" s="243"/>
      <c r="G52" s="244"/>
      <c r="H52" s="61">
        <f>SUM(E52:G52)</f>
        <v>0</v>
      </c>
    </row>
    <row r="53" spans="1:8" ht="32.15" customHeight="1" thickBot="1">
      <c r="A53" s="102" t="s">
        <v>67</v>
      </c>
      <c r="B53" s="79">
        <f t="shared" ref="B53:G53" si="9">SUM(B50:B52)</f>
        <v>0</v>
      </c>
      <c r="C53" s="79">
        <f t="shared" si="9"/>
        <v>0</v>
      </c>
      <c r="D53" s="79">
        <f t="shared" si="9"/>
        <v>0</v>
      </c>
      <c r="E53" s="79">
        <f t="shared" si="9"/>
        <v>0</v>
      </c>
      <c r="F53" s="79">
        <f t="shared" si="9"/>
        <v>0</v>
      </c>
      <c r="G53" s="79">
        <f t="shared" si="9"/>
        <v>0</v>
      </c>
      <c r="H53" s="79">
        <f>SUM(E53:G53)</f>
        <v>0</v>
      </c>
    </row>
    <row r="54" spans="1:8" ht="38.5" customHeight="1" thickTop="1">
      <c r="A54" s="378" t="s">
        <v>24</v>
      </c>
      <c r="B54" s="411" t="s">
        <v>26</v>
      </c>
      <c r="C54" s="411"/>
      <c r="D54" s="411"/>
      <c r="E54" s="411"/>
      <c r="F54" s="406" t="s">
        <v>28</v>
      </c>
      <c r="G54" s="406"/>
      <c r="H54" s="410" t="s">
        <v>85</v>
      </c>
    </row>
    <row r="55" spans="1:8" ht="27.75" customHeight="1" thickBot="1">
      <c r="A55" s="379"/>
      <c r="B55" s="25" t="s">
        <v>21</v>
      </c>
      <c r="C55" s="25" t="s">
        <v>22</v>
      </c>
      <c r="D55" s="25" t="s">
        <v>23</v>
      </c>
      <c r="E55" s="29" t="s">
        <v>27</v>
      </c>
      <c r="F55" s="27" t="s">
        <v>29</v>
      </c>
      <c r="G55" s="28" t="s">
        <v>30</v>
      </c>
      <c r="H55" s="370"/>
    </row>
    <row r="56" spans="1:8" ht="21" customHeight="1" thickTop="1">
      <c r="A56" s="400" t="s">
        <v>56</v>
      </c>
      <c r="B56" s="401"/>
      <c r="C56" s="401"/>
      <c r="D56" s="401"/>
      <c r="E56" s="401"/>
      <c r="F56" s="401"/>
      <c r="G56" s="401"/>
      <c r="H56" s="402"/>
    </row>
    <row r="57" spans="1:8" ht="31.5" customHeight="1">
      <c r="A57" s="242"/>
      <c r="B57" s="53"/>
      <c r="C57" s="53"/>
      <c r="D57" s="53"/>
      <c r="E57" s="54">
        <f t="shared" ref="E57:E72" si="10">SUM(B57:D57)</f>
        <v>0</v>
      </c>
      <c r="F57" s="243"/>
      <c r="G57" s="244"/>
      <c r="H57" s="61">
        <f>SUM(E57:G57)</f>
        <v>0</v>
      </c>
    </row>
    <row r="58" spans="1:8" ht="32.15" customHeight="1">
      <c r="A58" s="242"/>
      <c r="B58" s="53"/>
      <c r="C58" s="53"/>
      <c r="D58" s="53"/>
      <c r="E58" s="54">
        <f t="shared" si="10"/>
        <v>0</v>
      </c>
      <c r="F58" s="243"/>
      <c r="G58" s="243"/>
      <c r="H58" s="61">
        <f t="shared" ref="H58:H72" si="11">SUM(E58:G58)</f>
        <v>0</v>
      </c>
    </row>
    <row r="59" spans="1:8" ht="32.15" customHeight="1">
      <c r="A59" s="242"/>
      <c r="B59" s="53"/>
      <c r="C59" s="53"/>
      <c r="D59" s="53"/>
      <c r="E59" s="54">
        <f t="shared" si="10"/>
        <v>0</v>
      </c>
      <c r="F59" s="243"/>
      <c r="G59" s="243"/>
      <c r="H59" s="61">
        <f t="shared" si="11"/>
        <v>0</v>
      </c>
    </row>
    <row r="60" spans="1:8" ht="32.15" customHeight="1">
      <c r="A60" s="242"/>
      <c r="B60" s="53"/>
      <c r="C60" s="53"/>
      <c r="D60" s="53"/>
      <c r="E60" s="54">
        <f t="shared" si="10"/>
        <v>0</v>
      </c>
      <c r="F60" s="243"/>
      <c r="G60" s="243"/>
      <c r="H60" s="61">
        <f t="shared" si="11"/>
        <v>0</v>
      </c>
    </row>
    <row r="61" spans="1:8" ht="32.15" customHeight="1">
      <c r="A61" s="242"/>
      <c r="B61" s="53"/>
      <c r="C61" s="53"/>
      <c r="D61" s="53"/>
      <c r="E61" s="54">
        <f t="shared" si="10"/>
        <v>0</v>
      </c>
      <c r="F61" s="243"/>
      <c r="G61" s="243"/>
      <c r="H61" s="61">
        <f t="shared" si="11"/>
        <v>0</v>
      </c>
    </row>
    <row r="62" spans="1:8" ht="32.15" customHeight="1">
      <c r="A62" s="242"/>
      <c r="B62" s="53"/>
      <c r="C62" s="53"/>
      <c r="D62" s="53"/>
      <c r="E62" s="54">
        <f t="shared" si="10"/>
        <v>0</v>
      </c>
      <c r="F62" s="243"/>
      <c r="G62" s="243"/>
      <c r="H62" s="61">
        <f t="shared" si="11"/>
        <v>0</v>
      </c>
    </row>
    <row r="63" spans="1:8" ht="32.15" customHeight="1">
      <c r="A63" s="242"/>
      <c r="B63" s="53"/>
      <c r="C63" s="53"/>
      <c r="D63" s="53"/>
      <c r="E63" s="54">
        <f t="shared" si="10"/>
        <v>0</v>
      </c>
      <c r="F63" s="243"/>
      <c r="G63" s="243"/>
      <c r="H63" s="61">
        <f t="shared" si="11"/>
        <v>0</v>
      </c>
    </row>
    <row r="64" spans="1:8" ht="32.15" customHeight="1">
      <c r="A64" s="242"/>
      <c r="B64" s="53"/>
      <c r="C64" s="53"/>
      <c r="D64" s="53"/>
      <c r="E64" s="54">
        <f t="shared" si="10"/>
        <v>0</v>
      </c>
      <c r="F64" s="243"/>
      <c r="G64" s="243"/>
      <c r="H64" s="61">
        <f t="shared" si="11"/>
        <v>0</v>
      </c>
    </row>
    <row r="65" spans="1:8" ht="32.15" customHeight="1">
      <c r="A65" s="242"/>
      <c r="B65" s="53"/>
      <c r="C65" s="53"/>
      <c r="D65" s="53"/>
      <c r="E65" s="54">
        <f t="shared" si="10"/>
        <v>0</v>
      </c>
      <c r="F65" s="243"/>
      <c r="G65" s="243"/>
      <c r="H65" s="61">
        <f t="shared" si="11"/>
        <v>0</v>
      </c>
    </row>
    <row r="66" spans="1:8" ht="32.15" customHeight="1">
      <c r="A66" s="242"/>
      <c r="B66" s="53"/>
      <c r="C66" s="53"/>
      <c r="D66" s="53"/>
      <c r="E66" s="54">
        <f t="shared" si="10"/>
        <v>0</v>
      </c>
      <c r="F66" s="243"/>
      <c r="G66" s="243"/>
      <c r="H66" s="61">
        <f t="shared" si="11"/>
        <v>0</v>
      </c>
    </row>
    <row r="67" spans="1:8" ht="32.15" customHeight="1">
      <c r="A67" s="242"/>
      <c r="B67" s="53"/>
      <c r="C67" s="53"/>
      <c r="D67" s="53"/>
      <c r="E67" s="54">
        <f t="shared" si="10"/>
        <v>0</v>
      </c>
      <c r="F67" s="243"/>
      <c r="G67" s="243"/>
      <c r="H67" s="61">
        <f t="shared" si="11"/>
        <v>0</v>
      </c>
    </row>
    <row r="68" spans="1:8" ht="32.15" customHeight="1">
      <c r="A68" s="242"/>
      <c r="B68" s="53"/>
      <c r="C68" s="53"/>
      <c r="D68" s="53"/>
      <c r="E68" s="54">
        <f t="shared" si="10"/>
        <v>0</v>
      </c>
      <c r="F68" s="243"/>
      <c r="G68" s="243"/>
      <c r="H68" s="61">
        <f t="shared" si="11"/>
        <v>0</v>
      </c>
    </row>
    <row r="69" spans="1:8" ht="32.15" customHeight="1">
      <c r="A69" s="242"/>
      <c r="B69" s="53"/>
      <c r="C69" s="53"/>
      <c r="D69" s="53"/>
      <c r="E69" s="54">
        <f t="shared" si="10"/>
        <v>0</v>
      </c>
      <c r="F69" s="243"/>
      <c r="G69" s="243"/>
      <c r="H69" s="61">
        <f t="shared" si="11"/>
        <v>0</v>
      </c>
    </row>
    <row r="70" spans="1:8" ht="32.15" customHeight="1">
      <c r="A70" s="242"/>
      <c r="B70" s="53"/>
      <c r="C70" s="53"/>
      <c r="D70" s="53"/>
      <c r="E70" s="54">
        <f t="shared" si="10"/>
        <v>0</v>
      </c>
      <c r="F70" s="243"/>
      <c r="G70" s="243"/>
      <c r="H70" s="61">
        <f t="shared" si="11"/>
        <v>0</v>
      </c>
    </row>
    <row r="71" spans="1:8" ht="32.15" customHeight="1">
      <c r="A71" s="242"/>
      <c r="B71" s="53"/>
      <c r="C71" s="53"/>
      <c r="D71" s="53"/>
      <c r="E71" s="54">
        <f t="shared" si="10"/>
        <v>0</v>
      </c>
      <c r="F71" s="243"/>
      <c r="G71" s="243"/>
      <c r="H71" s="61">
        <f t="shared" si="11"/>
        <v>0</v>
      </c>
    </row>
    <row r="72" spans="1:8" ht="32.15" customHeight="1">
      <c r="A72" s="242"/>
      <c r="B72" s="53"/>
      <c r="C72" s="53"/>
      <c r="D72" s="53"/>
      <c r="E72" s="54">
        <f t="shared" si="10"/>
        <v>0</v>
      </c>
      <c r="F72" s="243"/>
      <c r="G72" s="243"/>
      <c r="H72" s="61">
        <f t="shared" si="11"/>
        <v>0</v>
      </c>
    </row>
    <row r="73" spans="1:8" ht="32.15" customHeight="1" thickBot="1">
      <c r="A73" s="99" t="s">
        <v>68</v>
      </c>
      <c r="B73" s="81">
        <f t="shared" ref="B73:G73" si="12">SUM(B57:B72)</f>
        <v>0</v>
      </c>
      <c r="C73" s="81">
        <f t="shared" si="12"/>
        <v>0</v>
      </c>
      <c r="D73" s="81">
        <f t="shared" si="12"/>
        <v>0</v>
      </c>
      <c r="E73" s="81">
        <f t="shared" si="12"/>
        <v>0</v>
      </c>
      <c r="F73" s="81">
        <f t="shared" si="12"/>
        <v>0</v>
      </c>
      <c r="G73" s="81">
        <f t="shared" si="12"/>
        <v>0</v>
      </c>
      <c r="H73" s="81">
        <f>SUM(E73:G73)</f>
        <v>0</v>
      </c>
    </row>
    <row r="74" spans="1:8" ht="34.5" customHeight="1" thickTop="1" thickBot="1">
      <c r="A74" s="100" t="s">
        <v>35</v>
      </c>
      <c r="B74" s="52">
        <f t="shared" ref="B74:H74" si="13">SUM(B73,B53,B48,B43,B38,B27,B19,B13)</f>
        <v>0</v>
      </c>
      <c r="C74" s="52">
        <f t="shared" si="13"/>
        <v>0</v>
      </c>
      <c r="D74" s="52">
        <f t="shared" si="13"/>
        <v>0</v>
      </c>
      <c r="E74" s="52">
        <f t="shared" si="13"/>
        <v>0</v>
      </c>
      <c r="F74" s="52">
        <f t="shared" si="13"/>
        <v>0</v>
      </c>
      <c r="G74" s="52">
        <f t="shared" si="13"/>
        <v>0</v>
      </c>
      <c r="H74" s="52">
        <f t="shared" si="13"/>
        <v>0</v>
      </c>
    </row>
    <row r="75" spans="1:8" ht="20.149999999999999" customHeight="1" thickTop="1">
      <c r="A75" s="422" t="s">
        <v>49</v>
      </c>
      <c r="B75" s="423"/>
      <c r="C75" s="423"/>
      <c r="D75" s="423"/>
      <c r="E75" s="423"/>
      <c r="F75" s="423"/>
      <c r="G75" s="423"/>
      <c r="H75" s="424"/>
    </row>
    <row r="76" spans="1:8" ht="29.25" customHeight="1">
      <c r="A76" s="428" t="s">
        <v>24</v>
      </c>
      <c r="B76" s="361" t="s">
        <v>26</v>
      </c>
      <c r="C76" s="361"/>
      <c r="D76" s="361"/>
      <c r="E76" s="361"/>
      <c r="F76" s="358" t="s">
        <v>28</v>
      </c>
      <c r="G76" s="358"/>
      <c r="H76" s="369" t="s">
        <v>85</v>
      </c>
    </row>
    <row r="77" spans="1:8" ht="25.5" customHeight="1" thickBot="1">
      <c r="A77" s="379"/>
      <c r="B77" s="25" t="s">
        <v>21</v>
      </c>
      <c r="C77" s="25" t="s">
        <v>22</v>
      </c>
      <c r="D77" s="25" t="s">
        <v>23</v>
      </c>
      <c r="E77" s="29" t="s">
        <v>27</v>
      </c>
      <c r="F77" s="27" t="s">
        <v>29</v>
      </c>
      <c r="G77" s="30" t="s">
        <v>30</v>
      </c>
      <c r="H77" s="370"/>
    </row>
    <row r="78" spans="1:8" ht="20.149999999999999" customHeight="1" thickTop="1">
      <c r="A78" s="425" t="s">
        <v>57</v>
      </c>
      <c r="B78" s="426"/>
      <c r="C78" s="426"/>
      <c r="D78" s="426"/>
      <c r="E78" s="426"/>
      <c r="F78" s="426"/>
      <c r="G78" s="426"/>
      <c r="H78" s="427"/>
    </row>
    <row r="79" spans="1:8" ht="31.5" customHeight="1">
      <c r="A79" s="242"/>
      <c r="B79" s="53"/>
      <c r="C79" s="53"/>
      <c r="D79" s="53"/>
      <c r="E79" s="54">
        <f t="shared" ref="E79:E86" si="14">SUM(B79:D79)</f>
        <v>0</v>
      </c>
      <c r="F79" s="243"/>
      <c r="G79" s="244"/>
      <c r="H79" s="61">
        <f t="shared" ref="H79:H87" si="15">SUM(E79:G79)</f>
        <v>0</v>
      </c>
    </row>
    <row r="80" spans="1:8" ht="36" customHeight="1">
      <c r="A80" s="242"/>
      <c r="B80" s="53"/>
      <c r="C80" s="53"/>
      <c r="D80" s="53"/>
      <c r="E80" s="54">
        <f t="shared" si="14"/>
        <v>0</v>
      </c>
      <c r="F80" s="243"/>
      <c r="G80" s="244"/>
      <c r="H80" s="61">
        <f t="shared" si="15"/>
        <v>0</v>
      </c>
    </row>
    <row r="81" spans="1:8" ht="36" customHeight="1">
      <c r="A81" s="242"/>
      <c r="B81" s="53"/>
      <c r="C81" s="53"/>
      <c r="D81" s="53"/>
      <c r="E81" s="54">
        <f t="shared" si="14"/>
        <v>0</v>
      </c>
      <c r="F81" s="243"/>
      <c r="G81" s="244"/>
      <c r="H81" s="61">
        <f t="shared" si="15"/>
        <v>0</v>
      </c>
    </row>
    <row r="82" spans="1:8" ht="36" customHeight="1">
      <c r="A82" s="242"/>
      <c r="B82" s="53"/>
      <c r="C82" s="53"/>
      <c r="D82" s="53"/>
      <c r="E82" s="54">
        <f t="shared" si="14"/>
        <v>0</v>
      </c>
      <c r="F82" s="243"/>
      <c r="G82" s="244"/>
      <c r="H82" s="61">
        <f t="shared" si="15"/>
        <v>0</v>
      </c>
    </row>
    <row r="83" spans="1:8" ht="36" customHeight="1">
      <c r="A83" s="242"/>
      <c r="B83" s="53"/>
      <c r="C83" s="53"/>
      <c r="D83" s="53"/>
      <c r="E83" s="54">
        <f t="shared" si="14"/>
        <v>0</v>
      </c>
      <c r="F83" s="243"/>
      <c r="G83" s="244"/>
      <c r="H83" s="61">
        <f t="shared" si="15"/>
        <v>0</v>
      </c>
    </row>
    <row r="84" spans="1:8" ht="36" customHeight="1">
      <c r="A84" s="242"/>
      <c r="B84" s="53"/>
      <c r="C84" s="53"/>
      <c r="D84" s="53"/>
      <c r="E84" s="54">
        <f t="shared" si="14"/>
        <v>0</v>
      </c>
      <c r="F84" s="243"/>
      <c r="G84" s="244"/>
      <c r="H84" s="61">
        <f t="shared" si="15"/>
        <v>0</v>
      </c>
    </row>
    <row r="85" spans="1:8" ht="36" customHeight="1">
      <c r="A85" s="242"/>
      <c r="B85" s="53"/>
      <c r="C85" s="53"/>
      <c r="D85" s="53"/>
      <c r="E85" s="54">
        <f t="shared" si="14"/>
        <v>0</v>
      </c>
      <c r="F85" s="243"/>
      <c r="G85" s="244"/>
      <c r="H85" s="61">
        <f t="shared" si="15"/>
        <v>0</v>
      </c>
    </row>
    <row r="86" spans="1:8" ht="36" customHeight="1">
      <c r="A86" s="242"/>
      <c r="B86" s="53"/>
      <c r="C86" s="53"/>
      <c r="D86" s="53"/>
      <c r="E86" s="54">
        <f t="shared" si="14"/>
        <v>0</v>
      </c>
      <c r="F86" s="243"/>
      <c r="G86" s="244"/>
      <c r="H86" s="61">
        <f t="shared" si="15"/>
        <v>0</v>
      </c>
    </row>
    <row r="87" spans="1:8" ht="36" customHeight="1" thickBot="1">
      <c r="A87" s="78" t="s">
        <v>69</v>
      </c>
      <c r="B87" s="80">
        <f t="shared" ref="B87:G87" si="16">SUM(B79:B86)</f>
        <v>0</v>
      </c>
      <c r="C87" s="80">
        <f t="shared" si="16"/>
        <v>0</v>
      </c>
      <c r="D87" s="80">
        <f t="shared" si="16"/>
        <v>0</v>
      </c>
      <c r="E87" s="80">
        <f t="shared" si="16"/>
        <v>0</v>
      </c>
      <c r="F87" s="80">
        <f t="shared" si="16"/>
        <v>0</v>
      </c>
      <c r="G87" s="80">
        <f t="shared" si="16"/>
        <v>0</v>
      </c>
      <c r="H87" s="80">
        <f t="shared" si="15"/>
        <v>0</v>
      </c>
    </row>
    <row r="88" spans="1:8" ht="21" customHeight="1" thickTop="1">
      <c r="A88" s="374" t="s">
        <v>58</v>
      </c>
      <c r="B88" s="375"/>
      <c r="C88" s="375"/>
      <c r="D88" s="375"/>
      <c r="E88" s="375"/>
      <c r="F88" s="375"/>
      <c r="G88" s="375"/>
      <c r="H88" s="376"/>
    </row>
    <row r="89" spans="1:8" ht="31.5" customHeight="1">
      <c r="A89" s="242"/>
      <c r="B89" s="53"/>
      <c r="C89" s="53"/>
      <c r="D89" s="53"/>
      <c r="E89" s="54">
        <f>SUM(B89:D89)</f>
        <v>0</v>
      </c>
      <c r="F89" s="243"/>
      <c r="G89" s="244"/>
      <c r="H89" s="61">
        <f>SUM(E89:G89)</f>
        <v>0</v>
      </c>
    </row>
    <row r="90" spans="1:8" ht="31.5" customHeight="1">
      <c r="A90" s="242"/>
      <c r="B90" s="53"/>
      <c r="C90" s="53"/>
      <c r="D90" s="53"/>
      <c r="E90" s="54">
        <f>SUM(B90:D90)</f>
        <v>0</v>
      </c>
      <c r="F90" s="243"/>
      <c r="G90" s="244"/>
      <c r="H90" s="61">
        <f>SUM(E90:G90)</f>
        <v>0</v>
      </c>
    </row>
    <row r="91" spans="1:8" ht="36" customHeight="1">
      <c r="A91" s="242"/>
      <c r="B91" s="53"/>
      <c r="C91" s="53"/>
      <c r="D91" s="53"/>
      <c r="E91" s="54">
        <f>SUM(B91:D91)</f>
        <v>0</v>
      </c>
      <c r="F91" s="243"/>
      <c r="G91" s="244"/>
      <c r="H91" s="61">
        <f>SUM(E91:G91)</f>
        <v>0</v>
      </c>
    </row>
    <row r="92" spans="1:8" ht="36" customHeight="1" thickBot="1">
      <c r="A92" s="101" t="s">
        <v>70</v>
      </c>
      <c r="B92" s="79">
        <f t="shared" ref="B92:G92" si="17">SUM(B89:B91)</f>
        <v>0</v>
      </c>
      <c r="C92" s="79">
        <f t="shared" si="17"/>
        <v>0</v>
      </c>
      <c r="D92" s="79">
        <f t="shared" si="17"/>
        <v>0</v>
      </c>
      <c r="E92" s="79">
        <f t="shared" si="17"/>
        <v>0</v>
      </c>
      <c r="F92" s="79">
        <f t="shared" si="17"/>
        <v>0</v>
      </c>
      <c r="G92" s="79">
        <f t="shared" si="17"/>
        <v>0</v>
      </c>
      <c r="H92" s="79">
        <f>SUM(E92:G92)</f>
        <v>0</v>
      </c>
    </row>
    <row r="93" spans="1:8" ht="33" customHeight="1" thickTop="1">
      <c r="A93" s="24" t="s">
        <v>71</v>
      </c>
      <c r="B93" s="4">
        <f t="shared" ref="B93:H93" si="18">SUM(B92,B87)</f>
        <v>0</v>
      </c>
      <c r="C93" s="4">
        <f t="shared" si="18"/>
        <v>0</v>
      </c>
      <c r="D93" s="4">
        <f t="shared" si="18"/>
        <v>0</v>
      </c>
      <c r="E93" s="4">
        <f t="shared" si="18"/>
        <v>0</v>
      </c>
      <c r="F93" s="4">
        <f t="shared" si="18"/>
        <v>0</v>
      </c>
      <c r="G93" s="4">
        <f t="shared" si="18"/>
        <v>0</v>
      </c>
      <c r="H93" s="4">
        <f t="shared" si="18"/>
        <v>0</v>
      </c>
    </row>
    <row r="94" spans="1:8" ht="20.149999999999999" customHeight="1">
      <c r="A94" s="392" t="s">
        <v>40</v>
      </c>
      <c r="B94" s="392"/>
      <c r="C94" s="392"/>
      <c r="D94" s="392"/>
      <c r="E94" s="392"/>
      <c r="F94" s="437" t="s">
        <v>41</v>
      </c>
      <c r="G94" s="437"/>
      <c r="H94" s="282" t="e">
        <f>E93/(E74-E19)</f>
        <v>#DIV/0!</v>
      </c>
    </row>
    <row r="95" spans="1:8" ht="56.5" customHeight="1">
      <c r="A95" s="104"/>
      <c r="B95" s="104"/>
      <c r="C95" s="104"/>
      <c r="D95" s="104"/>
      <c r="E95" s="104"/>
      <c r="F95" s="105"/>
      <c r="G95" s="105"/>
      <c r="H95" s="106"/>
    </row>
    <row r="96" spans="1:8" ht="29.25" customHeight="1">
      <c r="A96" s="428" t="s">
        <v>24</v>
      </c>
      <c r="B96" s="361" t="s">
        <v>26</v>
      </c>
      <c r="C96" s="361"/>
      <c r="D96" s="361"/>
      <c r="E96" s="361"/>
      <c r="F96" s="358" t="s">
        <v>28</v>
      </c>
      <c r="G96" s="358"/>
      <c r="H96" s="369" t="s">
        <v>85</v>
      </c>
    </row>
    <row r="97" spans="1:8" ht="25.5" customHeight="1">
      <c r="A97" s="428"/>
      <c r="B97" s="11" t="s">
        <v>21</v>
      </c>
      <c r="C97" s="11" t="s">
        <v>22</v>
      </c>
      <c r="D97" s="11" t="s">
        <v>23</v>
      </c>
      <c r="E97" s="14" t="s">
        <v>27</v>
      </c>
      <c r="F97" s="109" t="s">
        <v>29</v>
      </c>
      <c r="G97" s="109" t="s">
        <v>30</v>
      </c>
      <c r="H97" s="448"/>
    </row>
    <row r="98" spans="1:8" ht="32.25" customHeight="1" thickBot="1">
      <c r="A98" s="107" t="s">
        <v>72</v>
      </c>
      <c r="B98" s="108">
        <f t="shared" ref="B98:H98" si="19">SUM(B93,B74)</f>
        <v>0</v>
      </c>
      <c r="C98" s="108">
        <f t="shared" si="19"/>
        <v>0</v>
      </c>
      <c r="D98" s="108">
        <f t="shared" si="19"/>
        <v>0</v>
      </c>
      <c r="E98" s="108">
        <f t="shared" si="19"/>
        <v>0</v>
      </c>
      <c r="F98" s="108">
        <f t="shared" si="19"/>
        <v>0</v>
      </c>
      <c r="G98" s="108">
        <f t="shared" si="19"/>
        <v>0</v>
      </c>
      <c r="H98" s="108">
        <f t="shared" si="19"/>
        <v>0</v>
      </c>
    </row>
    <row r="99" spans="1:8" ht="31.5" customHeight="1" thickTop="1">
      <c r="A99" s="372" t="s">
        <v>51</v>
      </c>
      <c r="B99" s="373"/>
      <c r="C99" s="373"/>
      <c r="D99" s="373"/>
      <c r="E99" s="373"/>
      <c r="F99" s="373"/>
      <c r="G99" s="373"/>
      <c r="H99" s="373"/>
    </row>
    <row r="100" spans="1:8" ht="25" customHeight="1">
      <c r="A100" s="445" t="s">
        <v>59</v>
      </c>
      <c r="B100" s="445"/>
      <c r="C100" s="445"/>
      <c r="D100" s="445"/>
      <c r="E100" s="445"/>
      <c r="F100" s="445"/>
      <c r="G100" s="445"/>
      <c r="H100" s="445"/>
    </row>
    <row r="101" spans="1:8" ht="17.25" customHeight="1">
      <c r="A101" s="387" t="s">
        <v>43</v>
      </c>
      <c r="B101" s="388"/>
      <c r="C101" s="388"/>
      <c r="D101" s="388"/>
      <c r="E101" s="388"/>
      <c r="F101" s="388"/>
      <c r="G101" s="388"/>
      <c r="H101" s="389"/>
    </row>
    <row r="102" spans="1:8" ht="38.25" customHeight="1">
      <c r="A102" s="32" t="s">
        <v>12</v>
      </c>
      <c r="B102" s="33" t="s">
        <v>13</v>
      </c>
      <c r="C102" s="431" t="s">
        <v>14</v>
      </c>
      <c r="D102" s="431"/>
      <c r="E102" s="431"/>
      <c r="F102" s="17" t="s">
        <v>15</v>
      </c>
      <c r="G102" s="17" t="s">
        <v>16</v>
      </c>
      <c r="H102" s="17" t="s">
        <v>78</v>
      </c>
    </row>
    <row r="103" spans="1:8" ht="32.15" customHeight="1">
      <c r="A103" s="246"/>
      <c r="B103" s="55"/>
      <c r="C103" s="449"/>
      <c r="D103" s="449"/>
      <c r="E103" s="449"/>
      <c r="F103" s="247" t="s">
        <v>17</v>
      </c>
      <c r="G103" s="247"/>
      <c r="H103" s="248" t="s">
        <v>17</v>
      </c>
    </row>
    <row r="104" spans="1:8" ht="32.15" customHeight="1">
      <c r="A104" s="246"/>
      <c r="B104" s="55"/>
      <c r="C104" s="377"/>
      <c r="D104" s="377"/>
      <c r="E104" s="377"/>
      <c r="F104" s="247" t="s">
        <v>17</v>
      </c>
      <c r="G104" s="247"/>
      <c r="H104" s="248" t="s">
        <v>17</v>
      </c>
    </row>
    <row r="105" spans="1:8" ht="32.15" customHeight="1">
      <c r="A105" s="246"/>
      <c r="B105" s="55"/>
      <c r="C105" s="377"/>
      <c r="D105" s="377"/>
      <c r="E105" s="377"/>
      <c r="F105" s="247" t="s">
        <v>17</v>
      </c>
      <c r="G105" s="247"/>
      <c r="H105" s="248" t="s">
        <v>17</v>
      </c>
    </row>
    <row r="106" spans="1:8" ht="32.15" customHeight="1">
      <c r="A106" s="246"/>
      <c r="B106" s="55"/>
      <c r="C106" s="377"/>
      <c r="D106" s="377"/>
      <c r="E106" s="377"/>
      <c r="F106" s="247" t="s">
        <v>17</v>
      </c>
      <c r="G106" s="247"/>
      <c r="H106" s="248" t="s">
        <v>17</v>
      </c>
    </row>
    <row r="107" spans="1:8" ht="32.15" customHeight="1">
      <c r="A107" s="246"/>
      <c r="B107" s="55"/>
      <c r="C107" s="377"/>
      <c r="D107" s="377"/>
      <c r="E107" s="377"/>
      <c r="F107" s="247" t="s">
        <v>17</v>
      </c>
      <c r="G107" s="247"/>
      <c r="H107" s="247" t="s">
        <v>17</v>
      </c>
    </row>
    <row r="108" spans="1:8" ht="32.15" customHeight="1">
      <c r="A108" s="246"/>
      <c r="B108" s="55"/>
      <c r="C108" s="377"/>
      <c r="D108" s="377"/>
      <c r="E108" s="377"/>
      <c r="F108" s="247" t="s">
        <v>17</v>
      </c>
      <c r="G108" s="247"/>
      <c r="H108" s="247" t="s">
        <v>17</v>
      </c>
    </row>
    <row r="109" spans="1:8" ht="32.15" customHeight="1">
      <c r="A109" s="246"/>
      <c r="B109" s="55"/>
      <c r="C109" s="377"/>
      <c r="D109" s="377"/>
      <c r="E109" s="377"/>
      <c r="F109" s="247" t="s">
        <v>17</v>
      </c>
      <c r="G109" s="247"/>
      <c r="H109" s="248" t="s">
        <v>17</v>
      </c>
    </row>
    <row r="110" spans="1:8" ht="22.5" customHeight="1">
      <c r="A110" s="98" t="s">
        <v>79</v>
      </c>
      <c r="B110" s="80">
        <f>SUM(B103:B109)</f>
        <v>0</v>
      </c>
      <c r="C110" s="21" t="str">
        <f>IF(B110=F98,"OKAY","ERROR")</f>
        <v>OKAY</v>
      </c>
      <c r="D110" s="371" t="str">
        <f>IF(C110 = "ERROR","Check values match in cells B110 and F98","")</f>
        <v/>
      </c>
      <c r="E110" s="371"/>
      <c r="F110" s="371"/>
      <c r="G110" s="371"/>
      <c r="H110" s="97"/>
    </row>
    <row r="111" spans="1:8" ht="14.25" customHeight="1">
      <c r="A111" s="435"/>
      <c r="B111" s="435"/>
      <c r="C111" s="435"/>
      <c r="D111" s="435"/>
      <c r="E111" s="435"/>
      <c r="F111" s="435"/>
      <c r="G111" s="435"/>
      <c r="H111" s="435"/>
    </row>
    <row r="112" spans="1:8" ht="25" customHeight="1">
      <c r="A112" s="436" t="s">
        <v>60</v>
      </c>
      <c r="B112" s="436"/>
      <c r="C112" s="436"/>
      <c r="D112" s="436"/>
      <c r="E112" s="436"/>
      <c r="F112" s="436"/>
      <c r="G112" s="436"/>
      <c r="H112" s="436"/>
    </row>
    <row r="113" spans="1:9" ht="30.75" customHeight="1">
      <c r="A113" s="387" t="s">
        <v>39</v>
      </c>
      <c r="B113" s="450"/>
      <c r="C113" s="450"/>
      <c r="D113" s="450"/>
      <c r="E113" s="450"/>
      <c r="F113" s="450"/>
      <c r="G113" s="450"/>
      <c r="H113" s="451"/>
    </row>
    <row r="114" spans="1:9" ht="38.25" customHeight="1">
      <c r="A114" s="16" t="s">
        <v>12</v>
      </c>
      <c r="B114" s="162" t="s">
        <v>13</v>
      </c>
      <c r="C114" s="430" t="s">
        <v>74</v>
      </c>
      <c r="D114" s="430"/>
      <c r="E114" s="430"/>
      <c r="F114" s="48" t="s">
        <v>76</v>
      </c>
      <c r="G114" s="452" t="s">
        <v>77</v>
      </c>
      <c r="H114" s="453"/>
    </row>
    <row r="115" spans="1:9" ht="32.15" customHeight="1">
      <c r="A115" s="246"/>
      <c r="B115" s="55"/>
      <c r="C115" s="447"/>
      <c r="D115" s="447"/>
      <c r="E115" s="447"/>
      <c r="F115" s="247" t="s">
        <v>107</v>
      </c>
      <c r="G115" s="432" t="s">
        <v>107</v>
      </c>
      <c r="H115" s="433"/>
    </row>
    <row r="116" spans="1:9" ht="32.15" customHeight="1">
      <c r="A116" s="246"/>
      <c r="B116" s="55"/>
      <c r="C116" s="434"/>
      <c r="D116" s="434"/>
      <c r="E116" s="434"/>
      <c r="F116" s="247" t="s">
        <v>107</v>
      </c>
      <c r="G116" s="432" t="s">
        <v>107</v>
      </c>
      <c r="H116" s="433"/>
    </row>
    <row r="117" spans="1:9" ht="32.15" customHeight="1">
      <c r="A117" s="246"/>
      <c r="B117" s="55"/>
      <c r="C117" s="434"/>
      <c r="D117" s="434"/>
      <c r="E117" s="434"/>
      <c r="F117" s="247" t="s">
        <v>107</v>
      </c>
      <c r="G117" s="432" t="s">
        <v>107</v>
      </c>
      <c r="H117" s="433"/>
    </row>
    <row r="118" spans="1:9" ht="32.15" customHeight="1">
      <c r="A118" s="246"/>
      <c r="B118" s="55"/>
      <c r="C118" s="434"/>
      <c r="D118" s="434"/>
      <c r="E118" s="434"/>
      <c r="F118" s="247" t="s">
        <v>107</v>
      </c>
      <c r="G118" s="432" t="s">
        <v>107</v>
      </c>
      <c r="H118" s="433"/>
    </row>
    <row r="119" spans="1:9" ht="32.15" customHeight="1">
      <c r="A119" s="246"/>
      <c r="B119" s="55"/>
      <c r="C119" s="434"/>
      <c r="D119" s="434"/>
      <c r="E119" s="434"/>
      <c r="F119" s="247" t="s">
        <v>107</v>
      </c>
      <c r="G119" s="432" t="s">
        <v>107</v>
      </c>
      <c r="H119" s="433"/>
    </row>
    <row r="120" spans="1:9" ht="32.15" customHeight="1">
      <c r="A120" s="246"/>
      <c r="B120" s="55"/>
      <c r="C120" s="434"/>
      <c r="D120" s="434"/>
      <c r="E120" s="434"/>
      <c r="F120" s="247" t="s">
        <v>107</v>
      </c>
      <c r="G120" s="432" t="s">
        <v>107</v>
      </c>
      <c r="H120" s="433"/>
    </row>
    <row r="121" spans="1:9" ht="32.15" customHeight="1">
      <c r="A121" s="246"/>
      <c r="B121" s="55"/>
      <c r="C121" s="434"/>
      <c r="D121" s="434"/>
      <c r="E121" s="434"/>
      <c r="F121" s="247" t="s">
        <v>107</v>
      </c>
      <c r="G121" s="440" t="s">
        <v>107</v>
      </c>
      <c r="H121" s="441"/>
    </row>
    <row r="122" spans="1:9" ht="22.5" customHeight="1" thickBot="1">
      <c r="A122" s="98" t="s">
        <v>80</v>
      </c>
      <c r="B122" s="80">
        <f>SUM(B115:B121)</f>
        <v>0</v>
      </c>
      <c r="C122" s="76" t="str">
        <f>IF(B122=G98,"OKAY","ERROR")</f>
        <v>OKAY</v>
      </c>
      <c r="D122" s="429" t="str">
        <f>IF(C122 = "ERROR","Check values match in cells B122 and G98","")</f>
        <v/>
      </c>
      <c r="E122" s="429"/>
      <c r="F122" s="429"/>
      <c r="G122" s="429"/>
      <c r="H122" s="429"/>
    </row>
    <row r="123" spans="1:9" ht="36" customHeight="1" thickTop="1" thickBot="1">
      <c r="A123" s="46" t="s">
        <v>38</v>
      </c>
      <c r="B123" s="8">
        <f>B110+B122</f>
        <v>0</v>
      </c>
      <c r="C123" s="446"/>
      <c r="D123" s="446"/>
      <c r="E123" s="446"/>
      <c r="F123" s="446"/>
      <c r="G123" s="446"/>
      <c r="H123" s="446"/>
    </row>
    <row r="124" spans="1:9" s="7" customFormat="1" ht="30" customHeight="1" thickTop="1">
      <c r="A124" s="442" t="s">
        <v>52</v>
      </c>
      <c r="B124" s="443"/>
      <c r="C124" s="443"/>
      <c r="D124" s="443"/>
      <c r="E124" s="443"/>
      <c r="F124" s="443"/>
      <c r="G124" s="443"/>
      <c r="H124" s="444"/>
      <c r="I124" s="44"/>
    </row>
    <row r="125" spans="1:9" ht="60" customHeight="1">
      <c r="A125" s="359"/>
      <c r="B125" s="361" t="s">
        <v>26</v>
      </c>
      <c r="C125" s="361"/>
      <c r="D125" s="361"/>
      <c r="E125" s="361"/>
      <c r="F125" s="358" t="s">
        <v>25</v>
      </c>
      <c r="G125" s="358"/>
      <c r="H125" s="438" t="s">
        <v>85</v>
      </c>
    </row>
    <row r="126" spans="1:9" ht="27.75" customHeight="1">
      <c r="A126" s="360"/>
      <c r="B126" s="11" t="s">
        <v>21</v>
      </c>
      <c r="C126" s="11" t="s">
        <v>22</v>
      </c>
      <c r="D126" s="11" t="s">
        <v>23</v>
      </c>
      <c r="E126" s="14" t="s">
        <v>27</v>
      </c>
      <c r="F126" s="12" t="s">
        <v>29</v>
      </c>
      <c r="G126" s="15" t="s">
        <v>31</v>
      </c>
      <c r="H126" s="439"/>
    </row>
    <row r="127" spans="1:9" ht="25.5" customHeight="1">
      <c r="A127" s="85" t="s">
        <v>50</v>
      </c>
      <c r="B127" s="86"/>
      <c r="C127" s="86"/>
      <c r="D127" s="86"/>
      <c r="E127" s="82"/>
      <c r="F127" s="87"/>
      <c r="G127" s="87"/>
      <c r="H127" s="83"/>
    </row>
    <row r="128" spans="1:9" ht="21" customHeight="1">
      <c r="A128" s="47" t="s">
        <v>0</v>
      </c>
      <c r="B128" s="71">
        <f>B13</f>
        <v>0</v>
      </c>
      <c r="C128" s="71">
        <f>C13</f>
        <v>0</v>
      </c>
      <c r="D128" s="71">
        <f>D13</f>
        <v>0</v>
      </c>
      <c r="E128" s="68">
        <f t="shared" ref="E128:E135" si="20">SUM(B128:D128)</f>
        <v>0</v>
      </c>
      <c r="F128" s="56">
        <f>F13</f>
        <v>0</v>
      </c>
      <c r="G128" s="56">
        <f>G13</f>
        <v>0</v>
      </c>
      <c r="H128" s="62">
        <f>SUM(E128:G128)</f>
        <v>0</v>
      </c>
    </row>
    <row r="129" spans="1:8" ht="25" customHeight="1">
      <c r="A129" s="47" t="s">
        <v>1</v>
      </c>
      <c r="B129" s="71">
        <f>B19</f>
        <v>0</v>
      </c>
      <c r="C129" s="71">
        <f>C19</f>
        <v>0</v>
      </c>
      <c r="D129" s="71">
        <f>D19</f>
        <v>0</v>
      </c>
      <c r="E129" s="68">
        <f t="shared" si="20"/>
        <v>0</v>
      </c>
      <c r="F129" s="56">
        <f>F19</f>
        <v>0</v>
      </c>
      <c r="G129" s="56">
        <f>G19</f>
        <v>0</v>
      </c>
      <c r="H129" s="62">
        <f t="shared" ref="H129:H135" si="21">SUM(E129:G129)</f>
        <v>0</v>
      </c>
    </row>
    <row r="130" spans="1:8" ht="25" customHeight="1">
      <c r="A130" s="47" t="s">
        <v>2</v>
      </c>
      <c r="B130" s="71">
        <f>B27</f>
        <v>0</v>
      </c>
      <c r="C130" s="71">
        <f>C27</f>
        <v>0</v>
      </c>
      <c r="D130" s="71">
        <f>D27</f>
        <v>0</v>
      </c>
      <c r="E130" s="68">
        <f t="shared" si="20"/>
        <v>0</v>
      </c>
      <c r="F130" s="56">
        <f>F27</f>
        <v>0</v>
      </c>
      <c r="G130" s="56">
        <f>G27</f>
        <v>0</v>
      </c>
      <c r="H130" s="62">
        <f t="shared" si="21"/>
        <v>0</v>
      </c>
    </row>
    <row r="131" spans="1:8" ht="25" customHeight="1">
      <c r="A131" s="47" t="s">
        <v>3</v>
      </c>
      <c r="B131" s="71">
        <f>B38</f>
        <v>0</v>
      </c>
      <c r="C131" s="71">
        <f>C38</f>
        <v>0</v>
      </c>
      <c r="D131" s="71">
        <f>D38</f>
        <v>0</v>
      </c>
      <c r="E131" s="68">
        <f t="shared" si="20"/>
        <v>0</v>
      </c>
      <c r="F131" s="56">
        <f>F38</f>
        <v>0</v>
      </c>
      <c r="G131" s="56">
        <f>G38</f>
        <v>0</v>
      </c>
      <c r="H131" s="62">
        <f t="shared" si="21"/>
        <v>0</v>
      </c>
    </row>
    <row r="132" spans="1:8" ht="25" customHeight="1">
      <c r="A132" s="47" t="s">
        <v>4</v>
      </c>
      <c r="B132" s="71">
        <f>B43</f>
        <v>0</v>
      </c>
      <c r="C132" s="71">
        <f>C43</f>
        <v>0</v>
      </c>
      <c r="D132" s="71">
        <f>D43</f>
        <v>0</v>
      </c>
      <c r="E132" s="68">
        <f t="shared" si="20"/>
        <v>0</v>
      </c>
      <c r="F132" s="56">
        <f>F43</f>
        <v>0</v>
      </c>
      <c r="G132" s="56">
        <f>G43</f>
        <v>0</v>
      </c>
      <c r="H132" s="62">
        <f t="shared" si="21"/>
        <v>0</v>
      </c>
    </row>
    <row r="133" spans="1:8" ht="25" customHeight="1">
      <c r="A133" s="47" t="s">
        <v>5</v>
      </c>
      <c r="B133" s="71">
        <f>B48</f>
        <v>0</v>
      </c>
      <c r="C133" s="71">
        <f>C48</f>
        <v>0</v>
      </c>
      <c r="D133" s="71">
        <f>D48</f>
        <v>0</v>
      </c>
      <c r="E133" s="68">
        <f t="shared" si="20"/>
        <v>0</v>
      </c>
      <c r="F133" s="56">
        <f>F48</f>
        <v>0</v>
      </c>
      <c r="G133" s="56">
        <f>G48</f>
        <v>0</v>
      </c>
      <c r="H133" s="62">
        <f t="shared" si="21"/>
        <v>0</v>
      </c>
    </row>
    <row r="134" spans="1:8" ht="25" customHeight="1">
      <c r="A134" s="47" t="s">
        <v>6</v>
      </c>
      <c r="B134" s="71">
        <f>B53</f>
        <v>0</v>
      </c>
      <c r="C134" s="71">
        <f>C53</f>
        <v>0</v>
      </c>
      <c r="D134" s="71">
        <f>D53</f>
        <v>0</v>
      </c>
      <c r="E134" s="68">
        <f t="shared" si="20"/>
        <v>0</v>
      </c>
      <c r="F134" s="56">
        <f>F53</f>
        <v>0</v>
      </c>
      <c r="G134" s="56">
        <f>G53</f>
        <v>0</v>
      </c>
      <c r="H134" s="62">
        <f t="shared" si="21"/>
        <v>0</v>
      </c>
    </row>
    <row r="135" spans="1:8" ht="25" customHeight="1">
      <c r="A135" s="47" t="s">
        <v>53</v>
      </c>
      <c r="B135" s="71">
        <f>B73</f>
        <v>0</v>
      </c>
      <c r="C135" s="71">
        <f>C73</f>
        <v>0</v>
      </c>
      <c r="D135" s="71">
        <f>D73</f>
        <v>0</v>
      </c>
      <c r="E135" s="68">
        <f t="shared" si="20"/>
        <v>0</v>
      </c>
      <c r="F135" s="56">
        <f>F73</f>
        <v>0</v>
      </c>
      <c r="G135" s="56">
        <f>G73</f>
        <v>0</v>
      </c>
      <c r="H135" s="62">
        <f t="shared" si="21"/>
        <v>0</v>
      </c>
    </row>
    <row r="136" spans="1:8" ht="25" customHeight="1" thickBot="1">
      <c r="A136" s="3" t="s">
        <v>7</v>
      </c>
      <c r="B136" s="69">
        <f t="shared" ref="B136:H136" si="22">SUM(B128:B135)</f>
        <v>0</v>
      </c>
      <c r="C136" s="69">
        <f t="shared" si="22"/>
        <v>0</v>
      </c>
      <c r="D136" s="69">
        <f t="shared" si="22"/>
        <v>0</v>
      </c>
      <c r="E136" s="72">
        <f t="shared" si="22"/>
        <v>0</v>
      </c>
      <c r="F136" s="57">
        <f t="shared" si="22"/>
        <v>0</v>
      </c>
      <c r="G136" s="57">
        <f t="shared" si="22"/>
        <v>0</v>
      </c>
      <c r="H136" s="63">
        <f t="shared" si="22"/>
        <v>0</v>
      </c>
    </row>
    <row r="137" spans="1:8" ht="24.75" customHeight="1" thickTop="1">
      <c r="A137" s="85" t="s">
        <v>54</v>
      </c>
      <c r="B137" s="84" t="s">
        <v>8</v>
      </c>
      <c r="C137" s="84" t="s">
        <v>8</v>
      </c>
      <c r="D137" s="84" t="s">
        <v>8</v>
      </c>
      <c r="E137" s="84"/>
      <c r="F137" s="84"/>
      <c r="G137" s="84"/>
      <c r="H137" s="83"/>
    </row>
    <row r="138" spans="1:8" ht="21" customHeight="1">
      <c r="A138" s="47" t="s">
        <v>55</v>
      </c>
      <c r="B138" s="68">
        <f>B87</f>
        <v>0</v>
      </c>
      <c r="C138" s="68">
        <f>C87</f>
        <v>0</v>
      </c>
      <c r="D138" s="68">
        <f>D87</f>
        <v>0</v>
      </c>
      <c r="E138" s="68">
        <f>SUM(B138:D138)</f>
        <v>0</v>
      </c>
      <c r="F138" s="56">
        <f>F87</f>
        <v>0</v>
      </c>
      <c r="G138" s="56">
        <f>G87</f>
        <v>0</v>
      </c>
      <c r="H138" s="62">
        <f>SUM(E138:G138)</f>
        <v>0</v>
      </c>
    </row>
    <row r="139" spans="1:8" ht="25" customHeight="1">
      <c r="A139" s="34" t="s">
        <v>48</v>
      </c>
      <c r="B139" s="68">
        <f>B92</f>
        <v>0</v>
      </c>
      <c r="C139" s="68">
        <f>C92</f>
        <v>0</v>
      </c>
      <c r="D139" s="68">
        <f>D92</f>
        <v>0</v>
      </c>
      <c r="E139" s="68">
        <f>SUM(B139:D139)</f>
        <v>0</v>
      </c>
      <c r="F139" s="56">
        <f>F92</f>
        <v>0</v>
      </c>
      <c r="G139" s="56">
        <f>G92</f>
        <v>0</v>
      </c>
      <c r="H139" s="62">
        <f>SUM(E139:G139)</f>
        <v>0</v>
      </c>
    </row>
    <row r="140" spans="1:8" ht="25" customHeight="1" thickBot="1">
      <c r="A140" s="35" t="s">
        <v>7</v>
      </c>
      <c r="B140" s="69">
        <f t="shared" ref="B140:G140" si="23">SUM(B138:B139)</f>
        <v>0</v>
      </c>
      <c r="C140" s="69">
        <f t="shared" si="23"/>
        <v>0</v>
      </c>
      <c r="D140" s="69">
        <f t="shared" si="23"/>
        <v>0</v>
      </c>
      <c r="E140" s="69">
        <f t="shared" si="23"/>
        <v>0</v>
      </c>
      <c r="F140" s="58">
        <f t="shared" si="23"/>
        <v>0</v>
      </c>
      <c r="G140" s="58">
        <f t="shared" si="23"/>
        <v>0</v>
      </c>
      <c r="H140" s="62">
        <f>SUM(E140:G140)</f>
        <v>0</v>
      </c>
    </row>
    <row r="141" spans="1:8" ht="30" customHeight="1" thickTop="1" thickBot="1">
      <c r="A141" s="36" t="s">
        <v>9</v>
      </c>
      <c r="B141" s="70">
        <f>SUM(B136,B140)</f>
        <v>0</v>
      </c>
      <c r="C141" s="70">
        <f>SUM(C136,C140)</f>
        <v>0</v>
      </c>
      <c r="D141" s="70">
        <f>SUM(D136,D140)</f>
        <v>0</v>
      </c>
      <c r="E141" s="70">
        <f>SUM(E140,E136)</f>
        <v>0</v>
      </c>
      <c r="F141" s="59">
        <f>SUM(F140,F136)</f>
        <v>0</v>
      </c>
      <c r="G141" s="59">
        <f>SUM(G140,G136)</f>
        <v>0</v>
      </c>
      <c r="H141" s="64">
        <f>SUM(H140,H136)</f>
        <v>0</v>
      </c>
    </row>
    <row r="142" spans="1:8" ht="22.5" customHeight="1" thickTop="1">
      <c r="A142" s="37"/>
      <c r="B142" s="6"/>
      <c r="C142" s="6"/>
      <c r="D142" s="6"/>
      <c r="E142" s="6"/>
      <c r="F142" s="6"/>
      <c r="G142" s="6"/>
      <c r="H142" s="2"/>
    </row>
    <row r="143" spans="1:8" ht="22" customHeight="1">
      <c r="A143" s="38" t="s">
        <v>10</v>
      </c>
      <c r="B143" s="5"/>
      <c r="C143" s="5"/>
      <c r="D143" s="5"/>
      <c r="E143" s="5"/>
      <c r="F143" s="5"/>
      <c r="G143" s="5"/>
      <c r="H143" s="39"/>
    </row>
    <row r="144" spans="1:8" ht="24" customHeight="1">
      <c r="A144" s="356" t="s">
        <v>36</v>
      </c>
      <c r="B144" s="357"/>
      <c r="C144" s="357"/>
      <c r="D144" s="88"/>
      <c r="E144" s="67">
        <f>E98</f>
        <v>0</v>
      </c>
      <c r="F144" s="49" t="str">
        <f>IF(E141=E144,"OKAY","ERROR")</f>
        <v>OKAY</v>
      </c>
      <c r="G144" s="91"/>
      <c r="H144" s="92"/>
    </row>
    <row r="145" spans="1:10" ht="27" customHeight="1">
      <c r="A145" s="354" t="s">
        <v>37</v>
      </c>
      <c r="B145" s="355"/>
      <c r="C145" s="355"/>
      <c r="D145" s="89"/>
      <c r="E145" s="66">
        <f>B110</f>
        <v>0</v>
      </c>
      <c r="F145" s="50" t="str">
        <f>IF((F141)=E145,"OKAY","ERROR")</f>
        <v>OKAY</v>
      </c>
      <c r="G145" s="93" t="str">
        <f>IF(F145 = "ERROR","Check !","")</f>
        <v/>
      </c>
      <c r="H145" s="94"/>
    </row>
    <row r="146" spans="1:10" ht="27" customHeight="1">
      <c r="A146" s="354" t="s">
        <v>75</v>
      </c>
      <c r="B146" s="355"/>
      <c r="C146" s="355"/>
      <c r="D146" s="89"/>
      <c r="E146" s="66">
        <f>B122</f>
        <v>0</v>
      </c>
      <c r="F146" s="50" t="str">
        <f>IF((G141)=E146,"OKAY","ERROR")</f>
        <v>OKAY</v>
      </c>
      <c r="G146" s="93"/>
      <c r="H146" s="94"/>
    </row>
    <row r="147" spans="1:10" ht="27" customHeight="1">
      <c r="A147" s="352" t="s">
        <v>11</v>
      </c>
      <c r="B147" s="353"/>
      <c r="C147" s="353"/>
      <c r="D147" s="90"/>
      <c r="E147" s="65">
        <f>SUM(E144:E146)</f>
        <v>0</v>
      </c>
      <c r="F147" s="51" t="str">
        <f>IF(H141=E147,"OKAY","ERROR")</f>
        <v>OKAY</v>
      </c>
      <c r="G147" s="95"/>
      <c r="H147" s="96"/>
    </row>
    <row r="148" spans="1:10" ht="27" customHeight="1" thickBot="1">
      <c r="A148" s="349"/>
      <c r="B148" s="350"/>
      <c r="C148" s="350"/>
      <c r="D148" s="350"/>
      <c r="E148" s="350"/>
      <c r="F148" s="350"/>
      <c r="G148" s="350"/>
      <c r="H148" s="351"/>
    </row>
    <row r="149" spans="1:10" ht="27" customHeight="1" thickTop="1"/>
    <row r="150" spans="1:10">
      <c r="A150" s="163"/>
      <c r="B150" s="163"/>
      <c r="C150" s="163"/>
      <c r="D150" s="163"/>
      <c r="E150" s="163"/>
      <c r="F150" s="163"/>
      <c r="G150" s="163"/>
      <c r="H150" s="163"/>
      <c r="I150" s="163"/>
      <c r="J150" s="163"/>
    </row>
    <row r="151" spans="1:10">
      <c r="A151" s="163"/>
      <c r="B151" s="163"/>
      <c r="C151" s="163"/>
      <c r="D151" s="163"/>
      <c r="E151" s="163"/>
      <c r="F151" s="163"/>
      <c r="G151" s="163"/>
      <c r="H151" s="163"/>
      <c r="I151" s="163"/>
      <c r="J151" s="163"/>
    </row>
    <row r="152" spans="1:10">
      <c r="A152" s="163"/>
      <c r="B152" s="163"/>
      <c r="C152" s="163"/>
      <c r="D152" s="163"/>
      <c r="E152" s="163"/>
      <c r="F152" s="163"/>
      <c r="G152" s="163"/>
      <c r="H152" s="163"/>
      <c r="I152" s="163"/>
      <c r="J152" s="163"/>
    </row>
    <row r="153" spans="1:10">
      <c r="A153" s="163"/>
      <c r="B153" s="163"/>
      <c r="C153" s="163"/>
      <c r="D153" s="163"/>
      <c r="E153" s="163"/>
      <c r="F153" s="163"/>
      <c r="G153" s="163"/>
      <c r="H153" s="163"/>
      <c r="I153" s="163"/>
      <c r="J153" s="163"/>
    </row>
    <row r="154" spans="1:10">
      <c r="A154" s="163"/>
      <c r="B154" s="163"/>
      <c r="C154" s="163"/>
      <c r="D154" s="163"/>
      <c r="E154" s="163"/>
      <c r="F154" s="163"/>
      <c r="G154" s="163"/>
      <c r="H154" s="163"/>
      <c r="I154" s="163"/>
      <c r="J154" s="163"/>
    </row>
  </sheetData>
  <sheetProtection password="CA5B" sheet="1" selectLockedCells="1"/>
  <protectedRanges>
    <protectedRange sqref="H103:H106 H122 H109:H113 E103:E113 G115:G120 E115:E120 E122" name="Range1"/>
  </protectedRanges>
  <mergeCells count="84">
    <mergeCell ref="H96:H97"/>
    <mergeCell ref="G118:H118"/>
    <mergeCell ref="C105:E105"/>
    <mergeCell ref="C103:E103"/>
    <mergeCell ref="A113:H113"/>
    <mergeCell ref="G114:H114"/>
    <mergeCell ref="G115:H115"/>
    <mergeCell ref="G116:H116"/>
    <mergeCell ref="F94:G94"/>
    <mergeCell ref="H125:H126"/>
    <mergeCell ref="G121:H121"/>
    <mergeCell ref="A146:C146"/>
    <mergeCell ref="A124:H124"/>
    <mergeCell ref="A100:H100"/>
    <mergeCell ref="C123:H123"/>
    <mergeCell ref="C115:E115"/>
    <mergeCell ref="C119:E119"/>
    <mergeCell ref="C117:E117"/>
    <mergeCell ref="C120:E120"/>
    <mergeCell ref="C121:E121"/>
    <mergeCell ref="G120:H120"/>
    <mergeCell ref="A96:A97"/>
    <mergeCell ref="B96:E96"/>
    <mergeCell ref="F96:G96"/>
    <mergeCell ref="C108:E108"/>
    <mergeCell ref="D122:H122"/>
    <mergeCell ref="C104:E104"/>
    <mergeCell ref="C114:E114"/>
    <mergeCell ref="C102:E102"/>
    <mergeCell ref="G117:H117"/>
    <mergeCell ref="C106:E106"/>
    <mergeCell ref="G119:H119"/>
    <mergeCell ref="C118:E118"/>
    <mergeCell ref="C107:E107"/>
    <mergeCell ref="A111:H111"/>
    <mergeCell ref="A112:H112"/>
    <mergeCell ref="C116:E116"/>
    <mergeCell ref="B6:E6"/>
    <mergeCell ref="B28:E28"/>
    <mergeCell ref="H76:H77"/>
    <mergeCell ref="A75:H75"/>
    <mergeCell ref="A78:H78"/>
    <mergeCell ref="A76:A77"/>
    <mergeCell ref="B76:E76"/>
    <mergeCell ref="F76:G76"/>
    <mergeCell ref="A1:H1"/>
    <mergeCell ref="A4:H4"/>
    <mergeCell ref="A49:H49"/>
    <mergeCell ref="A56:H56"/>
    <mergeCell ref="A44:H44"/>
    <mergeCell ref="F54:G54"/>
    <mergeCell ref="A21:H21"/>
    <mergeCell ref="H28:H29"/>
    <mergeCell ref="H54:H55"/>
    <mergeCell ref="B54:E54"/>
    <mergeCell ref="F28:G28"/>
    <mergeCell ref="A39:H39"/>
    <mergeCell ref="A54:A55"/>
    <mergeCell ref="B2:H2"/>
    <mergeCell ref="A8:H8"/>
    <mergeCell ref="A30:H30"/>
    <mergeCell ref="B3:H3"/>
    <mergeCell ref="A5:H5"/>
    <mergeCell ref="A6:A7"/>
    <mergeCell ref="H6:H7"/>
    <mergeCell ref="D110:G110"/>
    <mergeCell ref="A99:H99"/>
    <mergeCell ref="A88:H88"/>
    <mergeCell ref="C109:E109"/>
    <mergeCell ref="A28:A29"/>
    <mergeCell ref="F6:G6"/>
    <mergeCell ref="A14:H14"/>
    <mergeCell ref="A20:C20"/>
    <mergeCell ref="D20:E20"/>
    <mergeCell ref="A101:H101"/>
    <mergeCell ref="F20:G20"/>
    <mergeCell ref="A94:E94"/>
    <mergeCell ref="A148:H148"/>
    <mergeCell ref="A147:C147"/>
    <mergeCell ref="A145:C145"/>
    <mergeCell ref="A144:C144"/>
    <mergeCell ref="F125:G125"/>
    <mergeCell ref="A125:A126"/>
    <mergeCell ref="B125:E125"/>
  </mergeCells>
  <phoneticPr fontId="0" type="noConversion"/>
  <conditionalFormatting sqref="C122 C110 F144:F147">
    <cfRule type="cellIs" dxfId="94" priority="17" stopIfTrue="1" operator="equal">
      <formula>"OKAY"</formula>
    </cfRule>
    <cfRule type="cellIs" dxfId="93" priority="18" stopIfTrue="1" operator="equal">
      <formula>"ERROR"</formula>
    </cfRule>
  </conditionalFormatting>
  <conditionalFormatting sqref="H94:H95">
    <cfRule type="cellIs" dxfId="92" priority="13" stopIfTrue="1" operator="lessThanOrEqual">
      <formula>0.1</formula>
    </cfRule>
    <cfRule type="cellIs" dxfId="91" priority="14" stopIfTrue="1" operator="greaterThan">
      <formula>0.1</formula>
    </cfRule>
  </conditionalFormatting>
  <conditionalFormatting sqref="H20">
    <cfRule type="cellIs" dxfId="90" priority="5" stopIfTrue="1" operator="greaterThan">
      <formula>0.265</formula>
    </cfRule>
  </conditionalFormatting>
  <conditionalFormatting sqref="D122">
    <cfRule type="containsText" dxfId="89" priority="4" stopIfTrue="1" operator="containsText" text="Check values match in cells B125 and G99">
      <formula>NOT(ISERROR(SEARCH("Check values match in cells B125 and G99",D122)))</formula>
    </cfRule>
  </conditionalFormatting>
  <conditionalFormatting sqref="D110">
    <cfRule type="containsText" dxfId="88" priority="3" stopIfTrue="1" operator="containsText" text="Check values match in cells B125 and G99">
      <formula>NOT(ISERROR(SEARCH("Check values match in cells B125 and G99",D110)))</formula>
    </cfRule>
  </conditionalFormatting>
  <conditionalFormatting sqref="D20:E20">
    <cfRule type="cellIs" dxfId="87" priority="2" stopIfTrue="1" operator="equal">
      <formula>"Reduce salary on-costs"</formula>
    </cfRule>
  </conditionalFormatting>
  <dataValidations count="1">
    <dataValidation type="whole" allowBlank="1" showInputMessage="1" showErrorMessage="1" errorTitle="Whole Numbers Only" error="Whole numbers only, no decimals please" sqref="F31:G37 F79:G86 F89:G91 B89:D91 B79:D86 F15:G18 F40:G42 F45:G47 F50:G52 F57:G72 B57:D72 B50:D52 B45:D47 B40:D42 B15:D18 F9:G12 B9:D12 B22:D26 F22:G26 B31:D37 B122 B115:B120 B103:B110">
      <formula1>-9.99999999999999E+25</formula1>
      <formula2>9.99999999999999E+25</formula2>
    </dataValidation>
  </dataValidations>
  <pageMargins left="0.39370078740157483" right="0.39370078740157483" top="0.39370078740157483" bottom="0.39370078740157483" header="0.19685039370078741" footer="0.19685039370078741"/>
  <pageSetup paperSize="9" scale="93" fitToHeight="0" orientation="portrait" r:id="rId1"/>
  <headerFooter alignWithMargins="0">
    <oddFooter>&amp;L&amp;8&amp;F&amp;R&amp;8Page &amp;P of &amp;N</oddFooter>
  </headerFooter>
  <rowBreaks count="5" manualBreakCount="5">
    <brk id="27" max="7" man="1"/>
    <brk id="53" max="16383" man="1"/>
    <brk id="74" max="16383" man="1"/>
    <brk id="98" max="16383" man="1"/>
    <brk id="12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L150"/>
  <sheetViews>
    <sheetView showGridLines="0" zoomScaleNormal="100" zoomScaleSheetLayoutView="100" workbookViewId="0">
      <selection activeCell="B2" sqref="B2:H2"/>
    </sheetView>
  </sheetViews>
  <sheetFormatPr defaultColWidth="9.1796875" defaultRowHeight="12.5"/>
  <cols>
    <col min="1" max="1" width="31.7265625" style="1" customWidth="1"/>
    <col min="2" max="4" width="10.453125" style="1" customWidth="1"/>
    <col min="5" max="5" width="10.54296875" style="1" customWidth="1"/>
    <col min="6" max="7" width="10" style="1" customWidth="1"/>
    <col min="8" max="8" width="10.7265625" style="1" customWidth="1"/>
    <col min="9" max="16384" width="9.1796875" style="1"/>
  </cols>
  <sheetData>
    <row r="1" spans="1:9" ht="48.75" customHeight="1">
      <c r="A1" s="457" t="s">
        <v>223</v>
      </c>
      <c r="B1" s="457"/>
      <c r="C1" s="457"/>
      <c r="D1" s="457"/>
      <c r="E1" s="457"/>
      <c r="F1" s="457"/>
      <c r="G1" s="457"/>
      <c r="H1" s="457"/>
      <c r="I1" s="45"/>
    </row>
    <row r="2" spans="1:9" ht="24.75" customHeight="1">
      <c r="A2" s="31" t="s">
        <v>231</v>
      </c>
      <c r="B2" s="456" t="s">
        <v>242</v>
      </c>
      <c r="C2" s="456"/>
      <c r="D2" s="456"/>
      <c r="E2" s="456"/>
      <c r="F2" s="456"/>
      <c r="G2" s="456"/>
      <c r="H2" s="456"/>
      <c r="I2" s="45"/>
    </row>
    <row r="3" spans="1:9" ht="24.75" customHeight="1">
      <c r="A3" s="31" t="s">
        <v>32</v>
      </c>
      <c r="B3" s="458">
        <f>'APPLICATION BUDGET'!B2:H2</f>
        <v>0</v>
      </c>
      <c r="C3" s="458"/>
      <c r="D3" s="458"/>
      <c r="E3" s="458"/>
      <c r="F3" s="458"/>
      <c r="G3" s="458"/>
      <c r="H3" s="459"/>
      <c r="I3" s="156"/>
    </row>
    <row r="4" spans="1:9" ht="24.75" customHeight="1">
      <c r="A4" s="31" t="s">
        <v>33</v>
      </c>
      <c r="B4" s="460">
        <f>'APPLICATION BUDGET'!B3:H3</f>
        <v>0</v>
      </c>
      <c r="C4" s="461"/>
      <c r="D4" s="461"/>
      <c r="E4" s="461"/>
      <c r="F4" s="461"/>
      <c r="G4" s="461"/>
      <c r="H4" s="462"/>
      <c r="I4" s="156"/>
    </row>
    <row r="5" spans="1:9" ht="33.75" customHeight="1">
      <c r="A5" s="394" t="s">
        <v>47</v>
      </c>
      <c r="B5" s="395"/>
      <c r="C5" s="395"/>
      <c r="D5" s="395"/>
      <c r="E5" s="395"/>
      <c r="F5" s="395"/>
      <c r="G5" s="395"/>
      <c r="H5" s="395"/>
      <c r="I5" s="156"/>
    </row>
    <row r="6" spans="1:9" ht="21" customHeight="1">
      <c r="A6" s="364" t="s">
        <v>50</v>
      </c>
      <c r="B6" s="365"/>
      <c r="C6" s="365"/>
      <c r="D6" s="365"/>
      <c r="E6" s="365"/>
      <c r="F6" s="365"/>
      <c r="G6" s="365"/>
      <c r="H6" s="365"/>
      <c r="I6" s="156"/>
    </row>
    <row r="7" spans="1:9" ht="24.75" customHeight="1">
      <c r="A7" s="367" t="s">
        <v>24</v>
      </c>
      <c r="B7" s="418" t="s">
        <v>34</v>
      </c>
      <c r="C7" s="419"/>
      <c r="D7" s="419"/>
      <c r="E7" s="420"/>
      <c r="F7" s="358" t="s">
        <v>28</v>
      </c>
      <c r="G7" s="358"/>
      <c r="H7" s="454" t="s">
        <v>85</v>
      </c>
      <c r="I7" s="156"/>
    </row>
    <row r="8" spans="1:9" ht="28.5" customHeight="1" thickBot="1">
      <c r="A8" s="368"/>
      <c r="B8" s="77" t="s">
        <v>21</v>
      </c>
      <c r="C8" s="77" t="s">
        <v>22</v>
      </c>
      <c r="D8" s="77" t="s">
        <v>23</v>
      </c>
      <c r="E8" s="26" t="s">
        <v>27</v>
      </c>
      <c r="F8" s="27" t="s">
        <v>29</v>
      </c>
      <c r="G8" s="28" t="s">
        <v>30</v>
      </c>
      <c r="H8" s="455"/>
      <c r="I8" s="156"/>
    </row>
    <row r="9" spans="1:9" ht="21" customHeight="1" thickTop="1">
      <c r="A9" s="413" t="s">
        <v>44</v>
      </c>
      <c r="B9" s="414"/>
      <c r="C9" s="414"/>
      <c r="D9" s="414"/>
      <c r="E9" s="414"/>
      <c r="F9" s="414"/>
      <c r="G9" s="414"/>
      <c r="H9" s="463"/>
      <c r="I9" s="156"/>
    </row>
    <row r="10" spans="1:9" ht="30" customHeight="1">
      <c r="A10" s="167" t="str">
        <f>'APPLICATION BUDGET'!A9</f>
        <v>TEST</v>
      </c>
      <c r="B10" s="164">
        <f>'APPLICATION BUDGET'!B9</f>
        <v>0</v>
      </c>
      <c r="C10" s="164">
        <f>'APPLICATION BUDGET'!C9</f>
        <v>0</v>
      </c>
      <c r="D10" s="164">
        <f>'APPLICATION BUDGET'!D9</f>
        <v>0</v>
      </c>
      <c r="E10" s="54">
        <f>SUM(B10:D10)</f>
        <v>0</v>
      </c>
      <c r="F10" s="165">
        <f>'APPLICATION BUDGET'!F9</f>
        <v>0</v>
      </c>
      <c r="G10" s="166">
        <f>'APPLICATION BUDGET'!G9</f>
        <v>0</v>
      </c>
      <c r="H10" s="130">
        <f>SUM(E10:G10)</f>
        <v>0</v>
      </c>
      <c r="I10" s="156"/>
    </row>
    <row r="11" spans="1:9" ht="32.15" customHeight="1">
      <c r="A11" s="167">
        <f>'APPLICATION BUDGET'!A10</f>
        <v>0</v>
      </c>
      <c r="B11" s="164">
        <f>'APPLICATION BUDGET'!B10</f>
        <v>0</v>
      </c>
      <c r="C11" s="164">
        <f>'APPLICATION BUDGET'!C10</f>
        <v>0</v>
      </c>
      <c r="D11" s="164">
        <f>'APPLICATION BUDGET'!D10</f>
        <v>0</v>
      </c>
      <c r="E11" s="54">
        <f>SUM(B11:D11)</f>
        <v>0</v>
      </c>
      <c r="F11" s="165">
        <f>'APPLICATION BUDGET'!F10</f>
        <v>0</v>
      </c>
      <c r="G11" s="166">
        <f>'APPLICATION BUDGET'!G10</f>
        <v>0</v>
      </c>
      <c r="H11" s="130">
        <f>SUM(E11:G11)</f>
        <v>0</v>
      </c>
      <c r="I11" s="156"/>
    </row>
    <row r="12" spans="1:9" ht="32.15" customHeight="1">
      <c r="A12" s="167">
        <f>'APPLICATION BUDGET'!A11</f>
        <v>0</v>
      </c>
      <c r="B12" s="164">
        <f>'APPLICATION BUDGET'!B11</f>
        <v>0</v>
      </c>
      <c r="C12" s="164">
        <f>'APPLICATION BUDGET'!C11</f>
        <v>0</v>
      </c>
      <c r="D12" s="164">
        <f>'APPLICATION BUDGET'!D11</f>
        <v>0</v>
      </c>
      <c r="E12" s="54">
        <f>SUM(B12:D12)</f>
        <v>0</v>
      </c>
      <c r="F12" s="165">
        <f>'APPLICATION BUDGET'!F11</f>
        <v>0</v>
      </c>
      <c r="G12" s="166">
        <f>'APPLICATION BUDGET'!G11</f>
        <v>0</v>
      </c>
      <c r="H12" s="130">
        <f>SUM(E12:G12)</f>
        <v>0</v>
      </c>
      <c r="I12" s="156"/>
    </row>
    <row r="13" spans="1:9" ht="32.15" customHeight="1">
      <c r="A13" s="167">
        <f>'APPLICATION BUDGET'!A12</f>
        <v>0</v>
      </c>
      <c r="B13" s="164">
        <f>'APPLICATION BUDGET'!B12</f>
        <v>0</v>
      </c>
      <c r="C13" s="164">
        <f>'APPLICATION BUDGET'!C12</f>
        <v>0</v>
      </c>
      <c r="D13" s="164">
        <f>'APPLICATION BUDGET'!D12</f>
        <v>0</v>
      </c>
      <c r="E13" s="54">
        <f>SUM(B13:D13)</f>
        <v>0</v>
      </c>
      <c r="F13" s="165">
        <f>'APPLICATION BUDGET'!F12</f>
        <v>0</v>
      </c>
      <c r="G13" s="166">
        <f>'APPLICATION BUDGET'!G12</f>
        <v>0</v>
      </c>
      <c r="H13" s="130">
        <f>SUM(E13:G13)</f>
        <v>0</v>
      </c>
      <c r="I13" s="156"/>
    </row>
    <row r="14" spans="1:9" ht="32.15" customHeight="1" thickBot="1">
      <c r="A14" s="102" t="s">
        <v>61</v>
      </c>
      <c r="B14" s="79">
        <f t="shared" ref="B14:G14" si="0">SUM(B10:B13)</f>
        <v>0</v>
      </c>
      <c r="C14" s="79">
        <f t="shared" si="0"/>
        <v>0</v>
      </c>
      <c r="D14" s="79">
        <f t="shared" si="0"/>
        <v>0</v>
      </c>
      <c r="E14" s="79">
        <f t="shared" si="0"/>
        <v>0</v>
      </c>
      <c r="F14" s="79">
        <f t="shared" si="0"/>
        <v>0</v>
      </c>
      <c r="G14" s="79">
        <f t="shared" si="0"/>
        <v>0</v>
      </c>
      <c r="H14" s="131">
        <f>SUM(E14:G14)</f>
        <v>0</v>
      </c>
      <c r="I14" s="156"/>
    </row>
    <row r="15" spans="1:9" ht="21" customHeight="1" thickTop="1">
      <c r="A15" s="380" t="s">
        <v>45</v>
      </c>
      <c r="B15" s="381"/>
      <c r="C15" s="381"/>
      <c r="D15" s="381"/>
      <c r="E15" s="381"/>
      <c r="F15" s="381"/>
      <c r="G15" s="381"/>
      <c r="H15" s="381"/>
      <c r="I15" s="156"/>
    </row>
    <row r="16" spans="1:9" ht="29.25" customHeight="1">
      <c r="A16" s="168">
        <f>'APPLICATION BUDGET'!A15</f>
        <v>0</v>
      </c>
      <c r="B16" s="169">
        <f>'APPLICATION BUDGET'!B15</f>
        <v>0</v>
      </c>
      <c r="C16" s="169">
        <f>'APPLICATION BUDGET'!C15</f>
        <v>0</v>
      </c>
      <c r="D16" s="169">
        <f>'APPLICATION BUDGET'!D15</f>
        <v>0</v>
      </c>
      <c r="E16" s="74">
        <f>SUM(B16:D16)</f>
        <v>0</v>
      </c>
      <c r="F16" s="165">
        <f>'APPLICATION BUDGET'!F15</f>
        <v>0</v>
      </c>
      <c r="G16" s="165">
        <f>'APPLICATION BUDGET'!G15</f>
        <v>0</v>
      </c>
      <c r="H16" s="132">
        <f>SUM(E16:G16)</f>
        <v>0</v>
      </c>
      <c r="I16" s="156"/>
    </row>
    <row r="17" spans="1:12" ht="32.15" customHeight="1">
      <c r="A17" s="168">
        <f>'APPLICATION BUDGET'!A16</f>
        <v>0</v>
      </c>
      <c r="B17" s="169">
        <f>'APPLICATION BUDGET'!B16</f>
        <v>0</v>
      </c>
      <c r="C17" s="169">
        <f>'APPLICATION BUDGET'!C16</f>
        <v>0</v>
      </c>
      <c r="D17" s="169">
        <f>'APPLICATION BUDGET'!D16</f>
        <v>0</v>
      </c>
      <c r="E17" s="54">
        <f>SUM(B17:D17)</f>
        <v>0</v>
      </c>
      <c r="F17" s="165">
        <f>'APPLICATION BUDGET'!F16</f>
        <v>0</v>
      </c>
      <c r="G17" s="165">
        <f>'APPLICATION BUDGET'!G16</f>
        <v>0</v>
      </c>
      <c r="H17" s="132">
        <f>SUM(E17:G17)</f>
        <v>0</v>
      </c>
      <c r="I17" s="156"/>
    </row>
    <row r="18" spans="1:12" ht="32.15" customHeight="1">
      <c r="A18" s="168">
        <f>'APPLICATION BUDGET'!A17</f>
        <v>0</v>
      </c>
      <c r="B18" s="169">
        <f>'APPLICATION BUDGET'!B17</f>
        <v>0</v>
      </c>
      <c r="C18" s="169">
        <f>'APPLICATION BUDGET'!C17</f>
        <v>0</v>
      </c>
      <c r="D18" s="169">
        <f>'APPLICATION BUDGET'!D17</f>
        <v>0</v>
      </c>
      <c r="E18" s="54">
        <f>SUM(B18:D18)</f>
        <v>0</v>
      </c>
      <c r="F18" s="165">
        <f>'APPLICATION BUDGET'!F17</f>
        <v>0</v>
      </c>
      <c r="G18" s="165">
        <f>'APPLICATION BUDGET'!G17</f>
        <v>0</v>
      </c>
      <c r="H18" s="132">
        <f>SUM(E18:G18)</f>
        <v>0</v>
      </c>
      <c r="I18" s="156"/>
    </row>
    <row r="19" spans="1:12" ht="32.15" customHeight="1">
      <c r="A19" s="168">
        <f>'APPLICATION BUDGET'!A18</f>
        <v>0</v>
      </c>
      <c r="B19" s="169">
        <f>'APPLICATION BUDGET'!B18</f>
        <v>0</v>
      </c>
      <c r="C19" s="169">
        <f>'APPLICATION BUDGET'!C18</f>
        <v>0</v>
      </c>
      <c r="D19" s="169">
        <f>'APPLICATION BUDGET'!D18</f>
        <v>0</v>
      </c>
      <c r="E19" s="54">
        <f>SUM(B19:D19)</f>
        <v>0</v>
      </c>
      <c r="F19" s="165">
        <f>'APPLICATION BUDGET'!F18</f>
        <v>0</v>
      </c>
      <c r="G19" s="165">
        <f>'APPLICATION BUDGET'!G18</f>
        <v>0</v>
      </c>
      <c r="H19" s="132">
        <f>SUM(E19:G19)</f>
        <v>0</v>
      </c>
      <c r="I19" s="156"/>
    </row>
    <row r="20" spans="1:12" ht="32.15" customHeight="1">
      <c r="A20" s="103" t="s">
        <v>62</v>
      </c>
      <c r="B20" s="80">
        <f t="shared" ref="B20:G20" si="1">SUM(B16:B19)</f>
        <v>0</v>
      </c>
      <c r="C20" s="80">
        <f t="shared" si="1"/>
        <v>0</v>
      </c>
      <c r="D20" s="80">
        <f t="shared" si="1"/>
        <v>0</v>
      </c>
      <c r="E20" s="80">
        <f t="shared" si="1"/>
        <v>0</v>
      </c>
      <c r="F20" s="80">
        <f t="shared" si="1"/>
        <v>0</v>
      </c>
      <c r="G20" s="80">
        <f t="shared" si="1"/>
        <v>0</v>
      </c>
      <c r="H20" s="133">
        <f>SUM(E20:G20)</f>
        <v>0</v>
      </c>
      <c r="I20" s="75"/>
      <c r="J20" s="20"/>
    </row>
    <row r="21" spans="1:12" ht="20.149999999999999" customHeight="1" thickBot="1">
      <c r="A21" s="383" t="s">
        <v>198</v>
      </c>
      <c r="B21" s="384"/>
      <c r="C21" s="384"/>
      <c r="D21" s="385" t="e">
        <f>IF(H21&gt;26.5%, "Reduce salary on-costs", "")</f>
        <v>#DIV/0!</v>
      </c>
      <c r="E21" s="386"/>
      <c r="F21" s="390" t="s">
        <v>41</v>
      </c>
      <c r="G21" s="391"/>
      <c r="H21" s="283" t="e">
        <f>E20/E14</f>
        <v>#DIV/0!</v>
      </c>
      <c r="I21" s="22"/>
      <c r="J21" s="23"/>
      <c r="K21" s="23"/>
      <c r="L21" s="23"/>
    </row>
    <row r="22" spans="1:12" ht="21" customHeight="1" thickTop="1">
      <c r="A22" s="407" t="s">
        <v>18</v>
      </c>
      <c r="B22" s="408"/>
      <c r="C22" s="408"/>
      <c r="D22" s="408"/>
      <c r="E22" s="408"/>
      <c r="F22" s="408"/>
      <c r="G22" s="408"/>
      <c r="H22" s="464"/>
      <c r="I22" s="156"/>
    </row>
    <row r="23" spans="1:12" ht="32.25" customHeight="1">
      <c r="A23" s="167">
        <f>'APPLICATION BUDGET'!A22</f>
        <v>0</v>
      </c>
      <c r="B23" s="164">
        <f>'APPLICATION BUDGET'!B22</f>
        <v>0</v>
      </c>
      <c r="C23" s="164">
        <f>'APPLICATION BUDGET'!C22</f>
        <v>0</v>
      </c>
      <c r="D23" s="164">
        <f>'APPLICATION BUDGET'!D22</f>
        <v>0</v>
      </c>
      <c r="E23" s="54">
        <f>SUM(B23:D23)</f>
        <v>0</v>
      </c>
      <c r="F23" s="165">
        <f>'APPLICATION BUDGET'!F22</f>
        <v>0</v>
      </c>
      <c r="G23" s="166">
        <f>'APPLICATION BUDGET'!G22</f>
        <v>0</v>
      </c>
      <c r="H23" s="134">
        <f t="shared" ref="H23:H28" si="2">SUM(E23:G23)</f>
        <v>0</v>
      </c>
      <c r="I23" s="156"/>
    </row>
    <row r="24" spans="1:12" ht="32.15" customHeight="1">
      <c r="A24" s="167">
        <f>'APPLICATION BUDGET'!A23</f>
        <v>0</v>
      </c>
      <c r="B24" s="164">
        <f>'APPLICATION BUDGET'!B23</f>
        <v>0</v>
      </c>
      <c r="C24" s="164">
        <f>'APPLICATION BUDGET'!C23</f>
        <v>0</v>
      </c>
      <c r="D24" s="164">
        <f>'APPLICATION BUDGET'!D23</f>
        <v>0</v>
      </c>
      <c r="E24" s="54">
        <f>SUM(B24:D24)</f>
        <v>0</v>
      </c>
      <c r="F24" s="165">
        <f>'APPLICATION BUDGET'!F23</f>
        <v>0</v>
      </c>
      <c r="G24" s="166">
        <f>'APPLICATION BUDGET'!G23</f>
        <v>0</v>
      </c>
      <c r="H24" s="134">
        <f t="shared" si="2"/>
        <v>0</v>
      </c>
      <c r="I24" s="156"/>
    </row>
    <row r="25" spans="1:12" ht="32.15" customHeight="1">
      <c r="A25" s="167">
        <f>'APPLICATION BUDGET'!A24</f>
        <v>0</v>
      </c>
      <c r="B25" s="164">
        <f>'APPLICATION BUDGET'!B24</f>
        <v>0</v>
      </c>
      <c r="C25" s="164">
        <f>'APPLICATION BUDGET'!C24</f>
        <v>0</v>
      </c>
      <c r="D25" s="164">
        <f>'APPLICATION BUDGET'!D24</f>
        <v>0</v>
      </c>
      <c r="E25" s="54">
        <f>SUM(B25:D25)</f>
        <v>0</v>
      </c>
      <c r="F25" s="165">
        <f>'APPLICATION BUDGET'!F24</f>
        <v>0</v>
      </c>
      <c r="G25" s="166">
        <f>'APPLICATION BUDGET'!G24</f>
        <v>0</v>
      </c>
      <c r="H25" s="134">
        <f t="shared" si="2"/>
        <v>0</v>
      </c>
      <c r="I25" s="156"/>
    </row>
    <row r="26" spans="1:12" ht="32.15" customHeight="1">
      <c r="A26" s="167">
        <f>'APPLICATION BUDGET'!A25</f>
        <v>0</v>
      </c>
      <c r="B26" s="164">
        <f>'APPLICATION BUDGET'!B25</f>
        <v>0</v>
      </c>
      <c r="C26" s="164">
        <f>'APPLICATION BUDGET'!C25</f>
        <v>0</v>
      </c>
      <c r="D26" s="164">
        <f>'APPLICATION BUDGET'!D25</f>
        <v>0</v>
      </c>
      <c r="E26" s="54">
        <f>SUM(B26:D26)</f>
        <v>0</v>
      </c>
      <c r="F26" s="165">
        <f>'APPLICATION BUDGET'!F25</f>
        <v>0</v>
      </c>
      <c r="G26" s="166">
        <f>'APPLICATION BUDGET'!G25</f>
        <v>0</v>
      </c>
      <c r="H26" s="134">
        <f t="shared" si="2"/>
        <v>0</v>
      </c>
      <c r="I26" s="156"/>
    </row>
    <row r="27" spans="1:12" ht="32.15" customHeight="1">
      <c r="A27" s="167">
        <f>'APPLICATION BUDGET'!A26</f>
        <v>0</v>
      </c>
      <c r="B27" s="164">
        <f>'APPLICATION BUDGET'!B26</f>
        <v>0</v>
      </c>
      <c r="C27" s="164">
        <f>'APPLICATION BUDGET'!C26</f>
        <v>0</v>
      </c>
      <c r="D27" s="164">
        <f>'APPLICATION BUDGET'!D26</f>
        <v>0</v>
      </c>
      <c r="E27" s="54">
        <f>SUM(B27:D27)</f>
        <v>0</v>
      </c>
      <c r="F27" s="165">
        <f>'APPLICATION BUDGET'!F26</f>
        <v>0</v>
      </c>
      <c r="G27" s="166">
        <f>'APPLICATION BUDGET'!G26</f>
        <v>0</v>
      </c>
      <c r="H27" s="134">
        <f t="shared" si="2"/>
        <v>0</v>
      </c>
      <c r="I27" s="156"/>
    </row>
    <row r="28" spans="1:12" ht="32.15" customHeight="1" thickBot="1">
      <c r="A28" s="102" t="s">
        <v>63</v>
      </c>
      <c r="B28" s="79">
        <f t="shared" ref="B28:G28" si="3">SUM(B23:B27)</f>
        <v>0</v>
      </c>
      <c r="C28" s="79">
        <f t="shared" si="3"/>
        <v>0</v>
      </c>
      <c r="D28" s="79">
        <f t="shared" si="3"/>
        <v>0</v>
      </c>
      <c r="E28" s="79">
        <f t="shared" si="3"/>
        <v>0</v>
      </c>
      <c r="F28" s="79">
        <f t="shared" si="3"/>
        <v>0</v>
      </c>
      <c r="G28" s="79">
        <f t="shared" si="3"/>
        <v>0</v>
      </c>
      <c r="H28" s="131">
        <f t="shared" si="2"/>
        <v>0</v>
      </c>
      <c r="I28" s="156"/>
    </row>
    <row r="29" spans="1:12" ht="39.65" customHeight="1" thickTop="1">
      <c r="A29" s="378" t="s">
        <v>24</v>
      </c>
      <c r="B29" s="421" t="s">
        <v>26</v>
      </c>
      <c r="C29" s="421"/>
      <c r="D29" s="421"/>
      <c r="E29" s="421"/>
      <c r="F29" s="406" t="s">
        <v>28</v>
      </c>
      <c r="G29" s="406"/>
      <c r="H29" s="465" t="s">
        <v>85</v>
      </c>
      <c r="I29" s="156"/>
    </row>
    <row r="30" spans="1:12" ht="27.75" customHeight="1" thickBot="1">
      <c r="A30" s="379"/>
      <c r="B30" s="77" t="s">
        <v>21</v>
      </c>
      <c r="C30" s="77" t="s">
        <v>22</v>
      </c>
      <c r="D30" s="77" t="s">
        <v>23</v>
      </c>
      <c r="E30" s="29" t="s">
        <v>27</v>
      </c>
      <c r="F30" s="27" t="s">
        <v>29</v>
      </c>
      <c r="G30" s="30" t="s">
        <v>30</v>
      </c>
      <c r="H30" s="455"/>
      <c r="I30" s="156"/>
    </row>
    <row r="31" spans="1:12" ht="21" customHeight="1" thickTop="1">
      <c r="A31" s="415" t="s">
        <v>73</v>
      </c>
      <c r="B31" s="416"/>
      <c r="C31" s="416"/>
      <c r="D31" s="416"/>
      <c r="E31" s="416"/>
      <c r="F31" s="416"/>
      <c r="G31" s="416"/>
      <c r="H31" s="416"/>
      <c r="I31" s="156"/>
    </row>
    <row r="32" spans="1:12" ht="32.25" customHeight="1">
      <c r="A32" s="167">
        <f>'APPLICATION BUDGET'!A31</f>
        <v>0</v>
      </c>
      <c r="B32" s="164">
        <f>'APPLICATION BUDGET'!B31</f>
        <v>0</v>
      </c>
      <c r="C32" s="164">
        <f>'APPLICATION BUDGET'!C31</f>
        <v>0</v>
      </c>
      <c r="D32" s="164">
        <f>'APPLICATION BUDGET'!D31</f>
        <v>0</v>
      </c>
      <c r="E32" s="54">
        <f t="shared" ref="E32:E38" si="4">SUM(B32:D32)</f>
        <v>0</v>
      </c>
      <c r="F32" s="165">
        <f>'APPLICATION BUDGET'!F31</f>
        <v>0</v>
      </c>
      <c r="G32" s="166">
        <f xml:space="preserve"> 'APPLICATION BUDGET'!G31</f>
        <v>0</v>
      </c>
      <c r="H32" s="134">
        <f>SUM(E32:G32)</f>
        <v>0</v>
      </c>
      <c r="I32" s="156"/>
    </row>
    <row r="33" spans="1:9" ht="32.15" customHeight="1">
      <c r="A33" s="167">
        <f>'APPLICATION BUDGET'!A32</f>
        <v>0</v>
      </c>
      <c r="B33" s="164">
        <f>'APPLICATION BUDGET'!B32</f>
        <v>0</v>
      </c>
      <c r="C33" s="164">
        <f>'APPLICATION BUDGET'!C32</f>
        <v>0</v>
      </c>
      <c r="D33" s="164">
        <f>'APPLICATION BUDGET'!D32</f>
        <v>0</v>
      </c>
      <c r="E33" s="54">
        <f t="shared" si="4"/>
        <v>0</v>
      </c>
      <c r="F33" s="165">
        <f>'APPLICATION BUDGET'!F32</f>
        <v>0</v>
      </c>
      <c r="G33" s="166">
        <f xml:space="preserve"> 'APPLICATION BUDGET'!G32</f>
        <v>0</v>
      </c>
      <c r="H33" s="134">
        <f t="shared" ref="H33:H38" si="5">SUM(E33:G33)</f>
        <v>0</v>
      </c>
      <c r="I33" s="156"/>
    </row>
    <row r="34" spans="1:9" ht="32.15" customHeight="1">
      <c r="A34" s="167">
        <f>'APPLICATION BUDGET'!A33</f>
        <v>0</v>
      </c>
      <c r="B34" s="164">
        <f>'APPLICATION BUDGET'!B33</f>
        <v>0</v>
      </c>
      <c r="C34" s="164">
        <f>'APPLICATION BUDGET'!C33</f>
        <v>0</v>
      </c>
      <c r="D34" s="164">
        <f>'APPLICATION BUDGET'!D33</f>
        <v>0</v>
      </c>
      <c r="E34" s="54">
        <f t="shared" si="4"/>
        <v>0</v>
      </c>
      <c r="F34" s="165">
        <f>'APPLICATION BUDGET'!F33</f>
        <v>0</v>
      </c>
      <c r="G34" s="166">
        <f xml:space="preserve"> 'APPLICATION BUDGET'!G33</f>
        <v>0</v>
      </c>
      <c r="H34" s="134">
        <f t="shared" si="5"/>
        <v>0</v>
      </c>
      <c r="I34" s="156"/>
    </row>
    <row r="35" spans="1:9" ht="32.15" customHeight="1">
      <c r="A35" s="167">
        <f>'APPLICATION BUDGET'!A34</f>
        <v>0</v>
      </c>
      <c r="B35" s="164">
        <f>'APPLICATION BUDGET'!B34</f>
        <v>0</v>
      </c>
      <c r="C35" s="164">
        <f>'APPLICATION BUDGET'!C34</f>
        <v>0</v>
      </c>
      <c r="D35" s="164">
        <f>'APPLICATION BUDGET'!D34</f>
        <v>0</v>
      </c>
      <c r="E35" s="54">
        <f t="shared" si="4"/>
        <v>0</v>
      </c>
      <c r="F35" s="165">
        <f>'APPLICATION BUDGET'!F34</f>
        <v>0</v>
      </c>
      <c r="G35" s="166">
        <f xml:space="preserve"> 'APPLICATION BUDGET'!G34</f>
        <v>0</v>
      </c>
      <c r="H35" s="134">
        <f t="shared" si="5"/>
        <v>0</v>
      </c>
      <c r="I35" s="156"/>
    </row>
    <row r="36" spans="1:9" ht="32.15" customHeight="1">
      <c r="A36" s="167">
        <f>'APPLICATION BUDGET'!A35</f>
        <v>0</v>
      </c>
      <c r="B36" s="164">
        <f>'APPLICATION BUDGET'!B35</f>
        <v>0</v>
      </c>
      <c r="C36" s="164">
        <f>'APPLICATION BUDGET'!C35</f>
        <v>0</v>
      </c>
      <c r="D36" s="164">
        <f>'APPLICATION BUDGET'!D35</f>
        <v>0</v>
      </c>
      <c r="E36" s="54">
        <f t="shared" si="4"/>
        <v>0</v>
      </c>
      <c r="F36" s="165">
        <f>'APPLICATION BUDGET'!F35</f>
        <v>0</v>
      </c>
      <c r="G36" s="166">
        <f xml:space="preserve"> 'APPLICATION BUDGET'!G35</f>
        <v>0</v>
      </c>
      <c r="H36" s="134">
        <f t="shared" si="5"/>
        <v>0</v>
      </c>
      <c r="I36" s="156"/>
    </row>
    <row r="37" spans="1:9" ht="32.15" customHeight="1">
      <c r="A37" s="167">
        <f>'APPLICATION BUDGET'!A36</f>
        <v>0</v>
      </c>
      <c r="B37" s="164">
        <f>'APPLICATION BUDGET'!B36</f>
        <v>0</v>
      </c>
      <c r="C37" s="164">
        <f>'APPLICATION BUDGET'!C36</f>
        <v>0</v>
      </c>
      <c r="D37" s="164">
        <f>'APPLICATION BUDGET'!D36</f>
        <v>0</v>
      </c>
      <c r="E37" s="54">
        <f t="shared" si="4"/>
        <v>0</v>
      </c>
      <c r="F37" s="165">
        <f>'APPLICATION BUDGET'!F36</f>
        <v>0</v>
      </c>
      <c r="G37" s="166">
        <f xml:space="preserve"> 'APPLICATION BUDGET'!G36</f>
        <v>0</v>
      </c>
      <c r="H37" s="134">
        <f t="shared" si="5"/>
        <v>0</v>
      </c>
      <c r="I37" s="156"/>
    </row>
    <row r="38" spans="1:9" ht="32.15" customHeight="1">
      <c r="A38" s="167">
        <f>'APPLICATION BUDGET'!A37</f>
        <v>0</v>
      </c>
      <c r="B38" s="164">
        <f>'APPLICATION BUDGET'!B37</f>
        <v>0</v>
      </c>
      <c r="C38" s="164">
        <f>'APPLICATION BUDGET'!C37</f>
        <v>0</v>
      </c>
      <c r="D38" s="164">
        <f>'APPLICATION BUDGET'!D37</f>
        <v>0</v>
      </c>
      <c r="E38" s="54">
        <f t="shared" si="4"/>
        <v>0</v>
      </c>
      <c r="F38" s="165">
        <f>'APPLICATION BUDGET'!F37</f>
        <v>0</v>
      </c>
      <c r="G38" s="166">
        <f xml:space="preserve"> 'APPLICATION BUDGET'!G37</f>
        <v>0</v>
      </c>
      <c r="H38" s="134">
        <f t="shared" si="5"/>
        <v>0</v>
      </c>
      <c r="I38" s="156"/>
    </row>
    <row r="39" spans="1:9" ht="32.15" customHeight="1" thickBot="1">
      <c r="A39" s="102" t="s">
        <v>64</v>
      </c>
      <c r="B39" s="79">
        <f t="shared" ref="B39:G39" si="6">SUM(B32:B38)</f>
        <v>0</v>
      </c>
      <c r="C39" s="79">
        <f t="shared" si="6"/>
        <v>0</v>
      </c>
      <c r="D39" s="79">
        <f t="shared" si="6"/>
        <v>0</v>
      </c>
      <c r="E39" s="79">
        <f t="shared" si="6"/>
        <v>0</v>
      </c>
      <c r="F39" s="79">
        <f t="shared" si="6"/>
        <v>0</v>
      </c>
      <c r="G39" s="79">
        <f t="shared" si="6"/>
        <v>0</v>
      </c>
      <c r="H39" s="131">
        <f>SUM(E39:G39)</f>
        <v>0</v>
      </c>
      <c r="I39" s="156"/>
    </row>
    <row r="40" spans="1:9" ht="21" customHeight="1" thickTop="1">
      <c r="A40" s="403" t="s">
        <v>46</v>
      </c>
      <c r="B40" s="404"/>
      <c r="C40" s="404"/>
      <c r="D40" s="404"/>
      <c r="E40" s="404"/>
      <c r="F40" s="404"/>
      <c r="G40" s="404"/>
      <c r="H40" s="404"/>
      <c r="I40" s="156"/>
    </row>
    <row r="41" spans="1:9" ht="31.5" customHeight="1">
      <c r="A41" s="167">
        <f>'APPLICATION BUDGET'!A40</f>
        <v>0</v>
      </c>
      <c r="B41" s="164">
        <f>'APPLICATION BUDGET'!B40</f>
        <v>0</v>
      </c>
      <c r="C41" s="164">
        <f>'APPLICATION BUDGET'!C40</f>
        <v>0</v>
      </c>
      <c r="D41" s="164">
        <f>'APPLICATION BUDGET'!D40</f>
        <v>0</v>
      </c>
      <c r="E41" s="54">
        <f>SUM(B41:D41)</f>
        <v>0</v>
      </c>
      <c r="F41" s="165">
        <f>'APPLICATION BUDGET'!F40</f>
        <v>0</v>
      </c>
      <c r="G41" s="166">
        <f>'APPLICATION BUDGET'!G40</f>
        <v>0</v>
      </c>
      <c r="H41" s="134">
        <f>SUM(E41:G41)</f>
        <v>0</v>
      </c>
      <c r="I41" s="156"/>
    </row>
    <row r="42" spans="1:9" ht="32.15" customHeight="1">
      <c r="A42" s="167">
        <f>'APPLICATION BUDGET'!A41</f>
        <v>0</v>
      </c>
      <c r="B42" s="164">
        <f>'APPLICATION BUDGET'!B41</f>
        <v>0</v>
      </c>
      <c r="C42" s="164">
        <f>'APPLICATION BUDGET'!C41</f>
        <v>0</v>
      </c>
      <c r="D42" s="164">
        <f>'APPLICATION BUDGET'!D41</f>
        <v>0</v>
      </c>
      <c r="E42" s="54">
        <f>SUM(B42:D42)</f>
        <v>0</v>
      </c>
      <c r="F42" s="165">
        <f>'APPLICATION BUDGET'!F41</f>
        <v>0</v>
      </c>
      <c r="G42" s="166">
        <f>'APPLICATION BUDGET'!G41</f>
        <v>0</v>
      </c>
      <c r="H42" s="134">
        <f>SUM(E42:G42)</f>
        <v>0</v>
      </c>
      <c r="I42" s="156"/>
    </row>
    <row r="43" spans="1:9" ht="32.15" customHeight="1">
      <c r="A43" s="167">
        <f>'APPLICATION BUDGET'!A42</f>
        <v>0</v>
      </c>
      <c r="B43" s="164">
        <f>'APPLICATION BUDGET'!B42</f>
        <v>0</v>
      </c>
      <c r="C43" s="164">
        <f>'APPLICATION BUDGET'!C42</f>
        <v>0</v>
      </c>
      <c r="D43" s="164">
        <f>'APPLICATION BUDGET'!D42</f>
        <v>0</v>
      </c>
      <c r="E43" s="54">
        <f>SUM(B43:D43)</f>
        <v>0</v>
      </c>
      <c r="F43" s="165">
        <f>'APPLICATION BUDGET'!F42</f>
        <v>0</v>
      </c>
      <c r="G43" s="166">
        <f>'APPLICATION BUDGET'!G42</f>
        <v>0</v>
      </c>
      <c r="H43" s="134">
        <f>SUM(E43:G43)</f>
        <v>0</v>
      </c>
      <c r="I43" s="156"/>
    </row>
    <row r="44" spans="1:9" ht="32.15" customHeight="1" thickBot="1">
      <c r="A44" s="102" t="s">
        <v>65</v>
      </c>
      <c r="B44" s="79">
        <f t="shared" ref="B44:G44" si="7">SUM(B41:B43)</f>
        <v>0</v>
      </c>
      <c r="C44" s="79">
        <f t="shared" si="7"/>
        <v>0</v>
      </c>
      <c r="D44" s="79">
        <f t="shared" si="7"/>
        <v>0</v>
      </c>
      <c r="E44" s="79">
        <f t="shared" si="7"/>
        <v>0</v>
      </c>
      <c r="F44" s="79">
        <f t="shared" si="7"/>
        <v>0</v>
      </c>
      <c r="G44" s="79">
        <f t="shared" si="7"/>
        <v>0</v>
      </c>
      <c r="H44" s="131">
        <f>SUM(E44:G44)</f>
        <v>0</v>
      </c>
      <c r="I44" s="156"/>
    </row>
    <row r="45" spans="1:9" ht="21" customHeight="1" thickTop="1">
      <c r="A45" s="403" t="s">
        <v>19</v>
      </c>
      <c r="B45" s="404"/>
      <c r="C45" s="404"/>
      <c r="D45" s="404"/>
      <c r="E45" s="404"/>
      <c r="F45" s="404"/>
      <c r="G45" s="404"/>
      <c r="H45" s="404"/>
      <c r="I45" s="156"/>
    </row>
    <row r="46" spans="1:9" ht="31.5" customHeight="1">
      <c r="A46" s="167">
        <f>'APPLICATION BUDGET'!A45</f>
        <v>0</v>
      </c>
      <c r="B46" s="164">
        <f>'APPLICATION BUDGET'!B45</f>
        <v>0</v>
      </c>
      <c r="C46" s="164">
        <f>'APPLICATION BUDGET'!C45</f>
        <v>0</v>
      </c>
      <c r="D46" s="164">
        <f>'APPLICATION BUDGET'!D45</f>
        <v>0</v>
      </c>
      <c r="E46" s="54">
        <f>SUM(B46:D46)</f>
        <v>0</v>
      </c>
      <c r="F46" s="165">
        <f>'APPLICATION BUDGET'!F45</f>
        <v>0</v>
      </c>
      <c r="G46" s="166">
        <f>'APPLICATION BUDGET'!G45</f>
        <v>0</v>
      </c>
      <c r="H46" s="134">
        <f>SUM(E46:G46)</f>
        <v>0</v>
      </c>
      <c r="I46" s="156"/>
    </row>
    <row r="47" spans="1:9" ht="32.15" customHeight="1">
      <c r="A47" s="167">
        <f>'APPLICATION BUDGET'!A46</f>
        <v>0</v>
      </c>
      <c r="B47" s="164">
        <f>'APPLICATION BUDGET'!B46</f>
        <v>0</v>
      </c>
      <c r="C47" s="164">
        <f>'APPLICATION BUDGET'!C46</f>
        <v>0</v>
      </c>
      <c r="D47" s="164">
        <f>'APPLICATION BUDGET'!D46</f>
        <v>0</v>
      </c>
      <c r="E47" s="54">
        <f>SUM(B47:D47)</f>
        <v>0</v>
      </c>
      <c r="F47" s="165">
        <f>'APPLICATION BUDGET'!F46</f>
        <v>0</v>
      </c>
      <c r="G47" s="166">
        <f>'APPLICATION BUDGET'!G46</f>
        <v>0</v>
      </c>
      <c r="H47" s="134">
        <f>SUM(E47:G47)</f>
        <v>0</v>
      </c>
      <c r="I47" s="156"/>
    </row>
    <row r="48" spans="1:9" ht="32.15" customHeight="1">
      <c r="A48" s="167">
        <f>'APPLICATION BUDGET'!A47</f>
        <v>0</v>
      </c>
      <c r="B48" s="164">
        <f>'APPLICATION BUDGET'!B47</f>
        <v>0</v>
      </c>
      <c r="C48" s="164">
        <f>'APPLICATION BUDGET'!C47</f>
        <v>0</v>
      </c>
      <c r="D48" s="164">
        <f>'APPLICATION BUDGET'!D47</f>
        <v>0</v>
      </c>
      <c r="E48" s="54">
        <f>SUM(B48:D48)</f>
        <v>0</v>
      </c>
      <c r="F48" s="165">
        <f>'APPLICATION BUDGET'!F47</f>
        <v>0</v>
      </c>
      <c r="G48" s="166">
        <f>'APPLICATION BUDGET'!G47</f>
        <v>0</v>
      </c>
      <c r="H48" s="134">
        <f>SUM(E48:G48)</f>
        <v>0</v>
      </c>
      <c r="I48" s="156"/>
    </row>
    <row r="49" spans="1:9" ht="32.15" customHeight="1" thickBot="1">
      <c r="A49" s="102" t="s">
        <v>66</v>
      </c>
      <c r="B49" s="79">
        <f t="shared" ref="B49:G49" si="8">SUM(B46:B48)</f>
        <v>0</v>
      </c>
      <c r="C49" s="79">
        <f t="shared" si="8"/>
        <v>0</v>
      </c>
      <c r="D49" s="79">
        <f t="shared" si="8"/>
        <v>0</v>
      </c>
      <c r="E49" s="79">
        <f t="shared" si="8"/>
        <v>0</v>
      </c>
      <c r="F49" s="79">
        <f t="shared" si="8"/>
        <v>0</v>
      </c>
      <c r="G49" s="79">
        <f t="shared" si="8"/>
        <v>0</v>
      </c>
      <c r="H49" s="131">
        <f>SUM(E49:G49)</f>
        <v>0</v>
      </c>
      <c r="I49" s="156"/>
    </row>
    <row r="50" spans="1:9" ht="21" customHeight="1" thickTop="1">
      <c r="A50" s="397" t="s">
        <v>20</v>
      </c>
      <c r="B50" s="398"/>
      <c r="C50" s="398"/>
      <c r="D50" s="398"/>
      <c r="E50" s="398"/>
      <c r="F50" s="398"/>
      <c r="G50" s="398"/>
      <c r="H50" s="398"/>
      <c r="I50" s="156"/>
    </row>
    <row r="51" spans="1:9" ht="31.5" customHeight="1">
      <c r="A51" s="167">
        <f>'APPLICATION BUDGET'!A50</f>
        <v>0</v>
      </c>
      <c r="B51" s="164">
        <f>'APPLICATION BUDGET'!B50</f>
        <v>0</v>
      </c>
      <c r="C51" s="164">
        <f>'APPLICATION BUDGET'!C50</f>
        <v>0</v>
      </c>
      <c r="D51" s="164">
        <f>'APPLICATION BUDGET'!D50</f>
        <v>0</v>
      </c>
      <c r="E51" s="54">
        <f>SUM(B51:D51)</f>
        <v>0</v>
      </c>
      <c r="F51" s="165">
        <f>'APPLICATION BUDGET'!F50</f>
        <v>0</v>
      </c>
      <c r="G51" s="166">
        <f>'APPLICATION BUDGET'!G50</f>
        <v>0</v>
      </c>
      <c r="H51" s="134">
        <f>SUM(E51:G51)</f>
        <v>0</v>
      </c>
      <c r="I51" s="156"/>
    </row>
    <row r="52" spans="1:9" ht="32.15" customHeight="1">
      <c r="A52" s="167">
        <f>'APPLICATION BUDGET'!A51</f>
        <v>0</v>
      </c>
      <c r="B52" s="164">
        <f>'APPLICATION BUDGET'!B51</f>
        <v>0</v>
      </c>
      <c r="C52" s="164">
        <f>'APPLICATION BUDGET'!C51</f>
        <v>0</v>
      </c>
      <c r="D52" s="164">
        <f>'APPLICATION BUDGET'!D51</f>
        <v>0</v>
      </c>
      <c r="E52" s="54">
        <f>SUM(B52:D52)</f>
        <v>0</v>
      </c>
      <c r="F52" s="165">
        <f>'APPLICATION BUDGET'!F51</f>
        <v>0</v>
      </c>
      <c r="G52" s="166">
        <f>'APPLICATION BUDGET'!G51</f>
        <v>0</v>
      </c>
      <c r="H52" s="134">
        <f>SUM(E52:G52)</f>
        <v>0</v>
      </c>
      <c r="I52" s="156"/>
    </row>
    <row r="53" spans="1:9" ht="32.15" customHeight="1">
      <c r="A53" s="167">
        <f>'APPLICATION BUDGET'!A52</f>
        <v>0</v>
      </c>
      <c r="B53" s="164">
        <f>'APPLICATION BUDGET'!B52</f>
        <v>0</v>
      </c>
      <c r="C53" s="164">
        <f>'APPLICATION BUDGET'!C52</f>
        <v>0</v>
      </c>
      <c r="D53" s="164">
        <f>'APPLICATION BUDGET'!D52</f>
        <v>0</v>
      </c>
      <c r="E53" s="54">
        <f>SUM(B53:D53)</f>
        <v>0</v>
      </c>
      <c r="F53" s="165">
        <f>'APPLICATION BUDGET'!F52</f>
        <v>0</v>
      </c>
      <c r="G53" s="166">
        <f>'APPLICATION BUDGET'!G52</f>
        <v>0</v>
      </c>
      <c r="H53" s="134">
        <f>SUM(E53:G53)</f>
        <v>0</v>
      </c>
      <c r="I53" s="156"/>
    </row>
    <row r="54" spans="1:9" ht="32.15" customHeight="1" thickBot="1">
      <c r="A54" s="102" t="s">
        <v>67</v>
      </c>
      <c r="B54" s="79">
        <f t="shared" ref="B54:G54" si="9">SUM(B51:B53)</f>
        <v>0</v>
      </c>
      <c r="C54" s="79">
        <f t="shared" si="9"/>
        <v>0</v>
      </c>
      <c r="D54" s="79">
        <f t="shared" si="9"/>
        <v>0</v>
      </c>
      <c r="E54" s="79">
        <f t="shared" si="9"/>
        <v>0</v>
      </c>
      <c r="F54" s="79">
        <f t="shared" si="9"/>
        <v>0</v>
      </c>
      <c r="G54" s="79">
        <f t="shared" si="9"/>
        <v>0</v>
      </c>
      <c r="H54" s="131">
        <f>SUM(E54:G54)</f>
        <v>0</v>
      </c>
      <c r="I54" s="156"/>
    </row>
    <row r="55" spans="1:9" ht="38.5" customHeight="1" thickTop="1">
      <c r="A55" s="378" t="s">
        <v>24</v>
      </c>
      <c r="B55" s="411" t="s">
        <v>26</v>
      </c>
      <c r="C55" s="411"/>
      <c r="D55" s="411"/>
      <c r="E55" s="411"/>
      <c r="F55" s="406" t="s">
        <v>28</v>
      </c>
      <c r="G55" s="406"/>
      <c r="H55" s="465" t="s">
        <v>85</v>
      </c>
      <c r="I55" s="156"/>
    </row>
    <row r="56" spans="1:9" ht="27.75" customHeight="1" thickBot="1">
      <c r="A56" s="379"/>
      <c r="B56" s="25" t="s">
        <v>21</v>
      </c>
      <c r="C56" s="25" t="s">
        <v>22</v>
      </c>
      <c r="D56" s="25" t="s">
        <v>23</v>
      </c>
      <c r="E56" s="29" t="s">
        <v>27</v>
      </c>
      <c r="F56" s="27" t="s">
        <v>29</v>
      </c>
      <c r="G56" s="28" t="s">
        <v>30</v>
      </c>
      <c r="H56" s="455"/>
      <c r="I56" s="156"/>
    </row>
    <row r="57" spans="1:9" ht="21" customHeight="1" thickTop="1">
      <c r="A57" s="400" t="s">
        <v>56</v>
      </c>
      <c r="B57" s="401"/>
      <c r="C57" s="401"/>
      <c r="D57" s="401"/>
      <c r="E57" s="401"/>
      <c r="F57" s="401"/>
      <c r="G57" s="401"/>
      <c r="H57" s="401"/>
      <c r="I57" s="156"/>
    </row>
    <row r="58" spans="1:9" ht="31.5" customHeight="1">
      <c r="A58" s="167">
        <f>'APPLICATION BUDGET'!A57</f>
        <v>0</v>
      </c>
      <c r="B58" s="164">
        <f>'APPLICATION BUDGET'!B57</f>
        <v>0</v>
      </c>
      <c r="C58" s="164">
        <f>'APPLICATION BUDGET'!C57</f>
        <v>0</v>
      </c>
      <c r="D58" s="164">
        <f>'APPLICATION BUDGET'!D57</f>
        <v>0</v>
      </c>
      <c r="E58" s="54">
        <f t="shared" ref="E58:E73" si="10">SUM(B58:D58)</f>
        <v>0</v>
      </c>
      <c r="F58" s="165">
        <f>'APPLICATION BUDGET'!F57</f>
        <v>0</v>
      </c>
      <c r="G58" s="166">
        <f>'APPLICATION BUDGET'!G57</f>
        <v>0</v>
      </c>
      <c r="H58" s="134">
        <f>SUM(E58:G58)</f>
        <v>0</v>
      </c>
      <c r="I58" s="156"/>
    </row>
    <row r="59" spans="1:9" ht="32.15" customHeight="1">
      <c r="A59" s="167">
        <f>'APPLICATION BUDGET'!A58</f>
        <v>0</v>
      </c>
      <c r="B59" s="164">
        <f>'APPLICATION BUDGET'!B58</f>
        <v>0</v>
      </c>
      <c r="C59" s="164">
        <f>'APPLICATION BUDGET'!C58</f>
        <v>0</v>
      </c>
      <c r="D59" s="164">
        <f>'APPLICATION BUDGET'!D58</f>
        <v>0</v>
      </c>
      <c r="E59" s="54">
        <f t="shared" si="10"/>
        <v>0</v>
      </c>
      <c r="F59" s="165">
        <f>'APPLICATION BUDGET'!F58</f>
        <v>0</v>
      </c>
      <c r="G59" s="166">
        <f>'APPLICATION BUDGET'!G58</f>
        <v>0</v>
      </c>
      <c r="H59" s="134">
        <f t="shared" ref="H59:H73" si="11">SUM(E59:G59)</f>
        <v>0</v>
      </c>
      <c r="I59" s="156"/>
    </row>
    <row r="60" spans="1:9" ht="32.15" customHeight="1">
      <c r="A60" s="167">
        <f>'APPLICATION BUDGET'!A59</f>
        <v>0</v>
      </c>
      <c r="B60" s="164">
        <f>'APPLICATION BUDGET'!B59</f>
        <v>0</v>
      </c>
      <c r="C60" s="164">
        <f>'APPLICATION BUDGET'!C59</f>
        <v>0</v>
      </c>
      <c r="D60" s="164">
        <f>'APPLICATION BUDGET'!D59</f>
        <v>0</v>
      </c>
      <c r="E60" s="54">
        <f t="shared" si="10"/>
        <v>0</v>
      </c>
      <c r="F60" s="165">
        <f>'APPLICATION BUDGET'!F59</f>
        <v>0</v>
      </c>
      <c r="G60" s="166">
        <f>'APPLICATION BUDGET'!G59</f>
        <v>0</v>
      </c>
      <c r="H60" s="134">
        <f t="shared" si="11"/>
        <v>0</v>
      </c>
      <c r="I60" s="156"/>
    </row>
    <row r="61" spans="1:9" ht="32.15" customHeight="1">
      <c r="A61" s="167">
        <f>'APPLICATION BUDGET'!A60</f>
        <v>0</v>
      </c>
      <c r="B61" s="164">
        <f>'APPLICATION BUDGET'!B60</f>
        <v>0</v>
      </c>
      <c r="C61" s="164">
        <f>'APPLICATION BUDGET'!C60</f>
        <v>0</v>
      </c>
      <c r="D61" s="164">
        <f>'APPLICATION BUDGET'!D60</f>
        <v>0</v>
      </c>
      <c r="E61" s="54">
        <f t="shared" si="10"/>
        <v>0</v>
      </c>
      <c r="F61" s="165">
        <f>'APPLICATION BUDGET'!F60</f>
        <v>0</v>
      </c>
      <c r="G61" s="166">
        <f>'APPLICATION BUDGET'!G60</f>
        <v>0</v>
      </c>
      <c r="H61" s="134">
        <f t="shared" si="11"/>
        <v>0</v>
      </c>
      <c r="I61" s="156"/>
    </row>
    <row r="62" spans="1:9" ht="32.15" customHeight="1">
      <c r="A62" s="167">
        <f>'APPLICATION BUDGET'!A61</f>
        <v>0</v>
      </c>
      <c r="B62" s="164">
        <f>'APPLICATION BUDGET'!B61</f>
        <v>0</v>
      </c>
      <c r="C62" s="164">
        <f>'APPLICATION BUDGET'!C61</f>
        <v>0</v>
      </c>
      <c r="D62" s="164">
        <f>'APPLICATION BUDGET'!D61</f>
        <v>0</v>
      </c>
      <c r="E62" s="54">
        <f t="shared" si="10"/>
        <v>0</v>
      </c>
      <c r="F62" s="165">
        <f>'APPLICATION BUDGET'!F61</f>
        <v>0</v>
      </c>
      <c r="G62" s="166">
        <f>'APPLICATION BUDGET'!G61</f>
        <v>0</v>
      </c>
      <c r="H62" s="134">
        <f t="shared" si="11"/>
        <v>0</v>
      </c>
      <c r="I62" s="156"/>
    </row>
    <row r="63" spans="1:9" ht="32.15" customHeight="1">
      <c r="A63" s="167">
        <f>'APPLICATION BUDGET'!A62</f>
        <v>0</v>
      </c>
      <c r="B63" s="164">
        <f>'APPLICATION BUDGET'!B62</f>
        <v>0</v>
      </c>
      <c r="C63" s="164">
        <f>'APPLICATION BUDGET'!C62</f>
        <v>0</v>
      </c>
      <c r="D63" s="164">
        <f>'APPLICATION BUDGET'!D62</f>
        <v>0</v>
      </c>
      <c r="E63" s="54">
        <f t="shared" si="10"/>
        <v>0</v>
      </c>
      <c r="F63" s="165">
        <f>'APPLICATION BUDGET'!F62</f>
        <v>0</v>
      </c>
      <c r="G63" s="166">
        <f>'APPLICATION BUDGET'!G62</f>
        <v>0</v>
      </c>
      <c r="H63" s="134">
        <f t="shared" si="11"/>
        <v>0</v>
      </c>
      <c r="I63" s="156"/>
    </row>
    <row r="64" spans="1:9" ht="32.15" customHeight="1">
      <c r="A64" s="167">
        <f>'APPLICATION BUDGET'!A63</f>
        <v>0</v>
      </c>
      <c r="B64" s="164">
        <f>'APPLICATION BUDGET'!B63</f>
        <v>0</v>
      </c>
      <c r="C64" s="164">
        <f>'APPLICATION BUDGET'!C63</f>
        <v>0</v>
      </c>
      <c r="D64" s="164">
        <f>'APPLICATION BUDGET'!D63</f>
        <v>0</v>
      </c>
      <c r="E64" s="54">
        <f t="shared" si="10"/>
        <v>0</v>
      </c>
      <c r="F64" s="165">
        <f>'APPLICATION BUDGET'!F63</f>
        <v>0</v>
      </c>
      <c r="G64" s="166">
        <f>'APPLICATION BUDGET'!G63</f>
        <v>0</v>
      </c>
      <c r="H64" s="134">
        <f t="shared" si="11"/>
        <v>0</v>
      </c>
      <c r="I64" s="156"/>
    </row>
    <row r="65" spans="1:9" ht="32.15" customHeight="1">
      <c r="A65" s="167">
        <f>'APPLICATION BUDGET'!A64</f>
        <v>0</v>
      </c>
      <c r="B65" s="164">
        <f>'APPLICATION BUDGET'!B64</f>
        <v>0</v>
      </c>
      <c r="C65" s="164">
        <f>'APPLICATION BUDGET'!C64</f>
        <v>0</v>
      </c>
      <c r="D65" s="164">
        <f>'APPLICATION BUDGET'!D64</f>
        <v>0</v>
      </c>
      <c r="E65" s="54">
        <f t="shared" si="10"/>
        <v>0</v>
      </c>
      <c r="F65" s="165">
        <f>'APPLICATION BUDGET'!F64</f>
        <v>0</v>
      </c>
      <c r="G65" s="166">
        <f>'APPLICATION BUDGET'!G64</f>
        <v>0</v>
      </c>
      <c r="H65" s="134">
        <f t="shared" si="11"/>
        <v>0</v>
      </c>
      <c r="I65" s="156"/>
    </row>
    <row r="66" spans="1:9" ht="32.15" customHeight="1">
      <c r="A66" s="167">
        <f>'APPLICATION BUDGET'!A65</f>
        <v>0</v>
      </c>
      <c r="B66" s="164">
        <f>'APPLICATION BUDGET'!B65</f>
        <v>0</v>
      </c>
      <c r="C66" s="164">
        <f>'APPLICATION BUDGET'!C65</f>
        <v>0</v>
      </c>
      <c r="D66" s="164">
        <f>'APPLICATION BUDGET'!D65</f>
        <v>0</v>
      </c>
      <c r="E66" s="54">
        <f t="shared" si="10"/>
        <v>0</v>
      </c>
      <c r="F66" s="165">
        <f>'APPLICATION BUDGET'!F65</f>
        <v>0</v>
      </c>
      <c r="G66" s="166">
        <f>'APPLICATION BUDGET'!G65</f>
        <v>0</v>
      </c>
      <c r="H66" s="134">
        <f t="shared" si="11"/>
        <v>0</v>
      </c>
      <c r="I66" s="156"/>
    </row>
    <row r="67" spans="1:9" ht="32.15" customHeight="1">
      <c r="A67" s="167">
        <f>'APPLICATION BUDGET'!A66</f>
        <v>0</v>
      </c>
      <c r="B67" s="164">
        <f>'APPLICATION BUDGET'!B66</f>
        <v>0</v>
      </c>
      <c r="C67" s="164">
        <f>'APPLICATION BUDGET'!C66</f>
        <v>0</v>
      </c>
      <c r="D67" s="164">
        <f>'APPLICATION BUDGET'!D66</f>
        <v>0</v>
      </c>
      <c r="E67" s="54">
        <f t="shared" si="10"/>
        <v>0</v>
      </c>
      <c r="F67" s="165">
        <f>'APPLICATION BUDGET'!F66</f>
        <v>0</v>
      </c>
      <c r="G67" s="166">
        <f>'APPLICATION BUDGET'!G66</f>
        <v>0</v>
      </c>
      <c r="H67" s="134">
        <f t="shared" si="11"/>
        <v>0</v>
      </c>
      <c r="I67" s="156"/>
    </row>
    <row r="68" spans="1:9" ht="32.15" customHeight="1">
      <c r="A68" s="167">
        <f>'APPLICATION BUDGET'!A67</f>
        <v>0</v>
      </c>
      <c r="B68" s="164">
        <f>'APPLICATION BUDGET'!B67</f>
        <v>0</v>
      </c>
      <c r="C68" s="164">
        <f>'APPLICATION BUDGET'!C67</f>
        <v>0</v>
      </c>
      <c r="D68" s="164">
        <f>'APPLICATION BUDGET'!D67</f>
        <v>0</v>
      </c>
      <c r="E68" s="54">
        <f t="shared" si="10"/>
        <v>0</v>
      </c>
      <c r="F68" s="165">
        <f>'APPLICATION BUDGET'!F67</f>
        <v>0</v>
      </c>
      <c r="G68" s="166">
        <f>'APPLICATION BUDGET'!G67</f>
        <v>0</v>
      </c>
      <c r="H68" s="134">
        <f t="shared" si="11"/>
        <v>0</v>
      </c>
      <c r="I68" s="156"/>
    </row>
    <row r="69" spans="1:9" ht="32.15" customHeight="1">
      <c r="A69" s="167">
        <f>'APPLICATION BUDGET'!A68</f>
        <v>0</v>
      </c>
      <c r="B69" s="164">
        <f>'APPLICATION BUDGET'!B68</f>
        <v>0</v>
      </c>
      <c r="C69" s="164">
        <f>'APPLICATION BUDGET'!C68</f>
        <v>0</v>
      </c>
      <c r="D69" s="164">
        <f>'APPLICATION BUDGET'!D68</f>
        <v>0</v>
      </c>
      <c r="E69" s="54">
        <f t="shared" si="10"/>
        <v>0</v>
      </c>
      <c r="F69" s="165">
        <f>'APPLICATION BUDGET'!F68</f>
        <v>0</v>
      </c>
      <c r="G69" s="166">
        <f>'APPLICATION BUDGET'!G68</f>
        <v>0</v>
      </c>
      <c r="H69" s="134">
        <f t="shared" si="11"/>
        <v>0</v>
      </c>
      <c r="I69" s="156"/>
    </row>
    <row r="70" spans="1:9" ht="32.15" customHeight="1">
      <c r="A70" s="167">
        <f>'APPLICATION BUDGET'!A69</f>
        <v>0</v>
      </c>
      <c r="B70" s="164">
        <f>'APPLICATION BUDGET'!B69</f>
        <v>0</v>
      </c>
      <c r="C70" s="164">
        <f>'APPLICATION BUDGET'!C69</f>
        <v>0</v>
      </c>
      <c r="D70" s="164">
        <f>'APPLICATION BUDGET'!D69</f>
        <v>0</v>
      </c>
      <c r="E70" s="54">
        <f t="shared" si="10"/>
        <v>0</v>
      </c>
      <c r="F70" s="165">
        <f>'APPLICATION BUDGET'!F69</f>
        <v>0</v>
      </c>
      <c r="G70" s="166">
        <f>'APPLICATION BUDGET'!G69</f>
        <v>0</v>
      </c>
      <c r="H70" s="134">
        <f t="shared" si="11"/>
        <v>0</v>
      </c>
      <c r="I70" s="156"/>
    </row>
    <row r="71" spans="1:9" ht="32.15" customHeight="1">
      <c r="A71" s="167">
        <f>'APPLICATION BUDGET'!A70</f>
        <v>0</v>
      </c>
      <c r="B71" s="164">
        <f>'APPLICATION BUDGET'!B70</f>
        <v>0</v>
      </c>
      <c r="C71" s="164">
        <f>'APPLICATION BUDGET'!C70</f>
        <v>0</v>
      </c>
      <c r="D71" s="164">
        <f>'APPLICATION BUDGET'!D70</f>
        <v>0</v>
      </c>
      <c r="E71" s="54">
        <f t="shared" si="10"/>
        <v>0</v>
      </c>
      <c r="F71" s="165">
        <f>'APPLICATION BUDGET'!F70</f>
        <v>0</v>
      </c>
      <c r="G71" s="166">
        <f>'APPLICATION BUDGET'!G70</f>
        <v>0</v>
      </c>
      <c r="H71" s="134">
        <f t="shared" si="11"/>
        <v>0</v>
      </c>
      <c r="I71" s="156"/>
    </row>
    <row r="72" spans="1:9" ht="32.15" customHeight="1">
      <c r="A72" s="167">
        <f>'APPLICATION BUDGET'!A71</f>
        <v>0</v>
      </c>
      <c r="B72" s="164">
        <f>'APPLICATION BUDGET'!B71</f>
        <v>0</v>
      </c>
      <c r="C72" s="164">
        <f>'APPLICATION BUDGET'!C71</f>
        <v>0</v>
      </c>
      <c r="D72" s="164">
        <f>'APPLICATION BUDGET'!D71</f>
        <v>0</v>
      </c>
      <c r="E72" s="54">
        <f t="shared" si="10"/>
        <v>0</v>
      </c>
      <c r="F72" s="165">
        <f>'APPLICATION BUDGET'!F71</f>
        <v>0</v>
      </c>
      <c r="G72" s="166">
        <f>'APPLICATION BUDGET'!G71</f>
        <v>0</v>
      </c>
      <c r="H72" s="134">
        <f t="shared" si="11"/>
        <v>0</v>
      </c>
      <c r="I72" s="156"/>
    </row>
    <row r="73" spans="1:9" ht="32.15" customHeight="1">
      <c r="A73" s="167">
        <f>'APPLICATION BUDGET'!A72</f>
        <v>0</v>
      </c>
      <c r="B73" s="164">
        <f>'APPLICATION BUDGET'!B72</f>
        <v>0</v>
      </c>
      <c r="C73" s="164">
        <f>'APPLICATION BUDGET'!C72</f>
        <v>0</v>
      </c>
      <c r="D73" s="164">
        <f>'APPLICATION BUDGET'!D72</f>
        <v>0</v>
      </c>
      <c r="E73" s="54">
        <f t="shared" si="10"/>
        <v>0</v>
      </c>
      <c r="F73" s="165">
        <f>'APPLICATION BUDGET'!F72</f>
        <v>0</v>
      </c>
      <c r="G73" s="166">
        <f>'APPLICATION BUDGET'!G72</f>
        <v>0</v>
      </c>
      <c r="H73" s="134">
        <f t="shared" si="11"/>
        <v>0</v>
      </c>
      <c r="I73" s="156"/>
    </row>
    <row r="74" spans="1:9" ht="32.15" customHeight="1" thickBot="1">
      <c r="A74" s="99" t="s">
        <v>68</v>
      </c>
      <c r="B74" s="81">
        <f t="shared" ref="B74:G74" si="12">SUM(B58:B73)</f>
        <v>0</v>
      </c>
      <c r="C74" s="81">
        <f t="shared" si="12"/>
        <v>0</v>
      </c>
      <c r="D74" s="81">
        <f t="shared" si="12"/>
        <v>0</v>
      </c>
      <c r="E74" s="81">
        <f t="shared" si="12"/>
        <v>0</v>
      </c>
      <c r="F74" s="81">
        <f t="shared" si="12"/>
        <v>0</v>
      </c>
      <c r="G74" s="81">
        <f t="shared" si="12"/>
        <v>0</v>
      </c>
      <c r="H74" s="135">
        <f>SUM(E74:G74)</f>
        <v>0</v>
      </c>
      <c r="I74" s="156"/>
    </row>
    <row r="75" spans="1:9" ht="34.5" customHeight="1" thickTop="1" thickBot="1">
      <c r="A75" s="100" t="s">
        <v>35</v>
      </c>
      <c r="B75" s="52">
        <f t="shared" ref="B75:H75" si="13">SUM(B74,B54,B49,B44,B39,B28,B20,B14)</f>
        <v>0</v>
      </c>
      <c r="C75" s="52">
        <f t="shared" si="13"/>
        <v>0</v>
      </c>
      <c r="D75" s="52">
        <f t="shared" si="13"/>
        <v>0</v>
      </c>
      <c r="E75" s="52">
        <f t="shared" si="13"/>
        <v>0</v>
      </c>
      <c r="F75" s="52">
        <f t="shared" si="13"/>
        <v>0</v>
      </c>
      <c r="G75" s="52">
        <f t="shared" si="13"/>
        <v>0</v>
      </c>
      <c r="H75" s="136">
        <f t="shared" si="13"/>
        <v>0</v>
      </c>
      <c r="I75" s="156"/>
    </row>
    <row r="76" spans="1:9" ht="20.149999999999999" customHeight="1" thickTop="1">
      <c r="A76" s="422" t="s">
        <v>49</v>
      </c>
      <c r="B76" s="423"/>
      <c r="C76" s="423"/>
      <c r="D76" s="423"/>
      <c r="E76" s="423"/>
      <c r="F76" s="423"/>
      <c r="G76" s="423"/>
      <c r="H76" s="423"/>
      <c r="I76" s="156"/>
    </row>
    <row r="77" spans="1:9" ht="29.25" customHeight="1">
      <c r="A77" s="428" t="s">
        <v>24</v>
      </c>
      <c r="B77" s="361" t="s">
        <v>26</v>
      </c>
      <c r="C77" s="361"/>
      <c r="D77" s="361"/>
      <c r="E77" s="361"/>
      <c r="F77" s="358" t="s">
        <v>28</v>
      </c>
      <c r="G77" s="358"/>
      <c r="H77" s="454" t="s">
        <v>85</v>
      </c>
      <c r="I77" s="156"/>
    </row>
    <row r="78" spans="1:9" ht="25.5" customHeight="1" thickBot="1">
      <c r="A78" s="379"/>
      <c r="B78" s="25" t="s">
        <v>21</v>
      </c>
      <c r="C78" s="25" t="s">
        <v>22</v>
      </c>
      <c r="D78" s="25" t="s">
        <v>23</v>
      </c>
      <c r="E78" s="29" t="s">
        <v>27</v>
      </c>
      <c r="F78" s="27" t="s">
        <v>29</v>
      </c>
      <c r="G78" s="30" t="s">
        <v>30</v>
      </c>
      <c r="H78" s="455"/>
      <c r="I78" s="156"/>
    </row>
    <row r="79" spans="1:9" ht="20.149999999999999" customHeight="1" thickTop="1">
      <c r="A79" s="425" t="s">
        <v>57</v>
      </c>
      <c r="B79" s="426"/>
      <c r="C79" s="426"/>
      <c r="D79" s="426"/>
      <c r="E79" s="426"/>
      <c r="F79" s="426"/>
      <c r="G79" s="426"/>
      <c r="H79" s="426"/>
      <c r="I79" s="156"/>
    </row>
    <row r="80" spans="1:9" ht="31.5" customHeight="1">
      <c r="A80" s="167">
        <f>'APPLICATION BUDGET'!A79</f>
        <v>0</v>
      </c>
      <c r="B80" s="164">
        <f>'APPLICATION BUDGET'!B79</f>
        <v>0</v>
      </c>
      <c r="C80" s="164">
        <f>'APPLICATION BUDGET'!C79</f>
        <v>0</v>
      </c>
      <c r="D80" s="164">
        <f>'APPLICATION BUDGET'!D79</f>
        <v>0</v>
      </c>
      <c r="E80" s="54">
        <f t="shared" ref="E80:E87" si="14">SUM(B80:D80)</f>
        <v>0</v>
      </c>
      <c r="F80" s="165">
        <f>'APPLICATION BUDGET'!F79</f>
        <v>0</v>
      </c>
      <c r="G80" s="166">
        <f>'APPLICATION BUDGET'!G79</f>
        <v>0</v>
      </c>
      <c r="H80" s="134">
        <f t="shared" ref="H80:H88" si="15">SUM(E80:G80)</f>
        <v>0</v>
      </c>
      <c r="I80" s="156"/>
    </row>
    <row r="81" spans="1:9" ht="36" customHeight="1">
      <c r="A81" s="167">
        <f>'APPLICATION BUDGET'!A80</f>
        <v>0</v>
      </c>
      <c r="B81" s="164">
        <f>'APPLICATION BUDGET'!B80</f>
        <v>0</v>
      </c>
      <c r="C81" s="164">
        <f>'APPLICATION BUDGET'!C80</f>
        <v>0</v>
      </c>
      <c r="D81" s="164">
        <f>'APPLICATION BUDGET'!D80</f>
        <v>0</v>
      </c>
      <c r="E81" s="54">
        <f t="shared" si="14"/>
        <v>0</v>
      </c>
      <c r="F81" s="165">
        <f>'APPLICATION BUDGET'!F80</f>
        <v>0</v>
      </c>
      <c r="G81" s="166">
        <f>'APPLICATION BUDGET'!G80</f>
        <v>0</v>
      </c>
      <c r="H81" s="134">
        <f t="shared" si="15"/>
        <v>0</v>
      </c>
      <c r="I81" s="156"/>
    </row>
    <row r="82" spans="1:9" ht="36" customHeight="1">
      <c r="A82" s="167">
        <f>'APPLICATION BUDGET'!A81</f>
        <v>0</v>
      </c>
      <c r="B82" s="164">
        <f>'APPLICATION BUDGET'!B81</f>
        <v>0</v>
      </c>
      <c r="C82" s="164">
        <f>'APPLICATION BUDGET'!C81</f>
        <v>0</v>
      </c>
      <c r="D82" s="164">
        <f>'APPLICATION BUDGET'!D81</f>
        <v>0</v>
      </c>
      <c r="E82" s="54">
        <f t="shared" si="14"/>
        <v>0</v>
      </c>
      <c r="F82" s="165">
        <f>'APPLICATION BUDGET'!F81</f>
        <v>0</v>
      </c>
      <c r="G82" s="166">
        <f>'APPLICATION BUDGET'!G81</f>
        <v>0</v>
      </c>
      <c r="H82" s="134">
        <f t="shared" si="15"/>
        <v>0</v>
      </c>
      <c r="I82" s="156"/>
    </row>
    <row r="83" spans="1:9" ht="36" customHeight="1">
      <c r="A83" s="167">
        <f>'APPLICATION BUDGET'!A82</f>
        <v>0</v>
      </c>
      <c r="B83" s="164">
        <f>'APPLICATION BUDGET'!B82</f>
        <v>0</v>
      </c>
      <c r="C83" s="164">
        <f>'APPLICATION BUDGET'!C82</f>
        <v>0</v>
      </c>
      <c r="D83" s="164">
        <f>'APPLICATION BUDGET'!D82</f>
        <v>0</v>
      </c>
      <c r="E83" s="54">
        <f t="shared" si="14"/>
        <v>0</v>
      </c>
      <c r="F83" s="165">
        <f>'APPLICATION BUDGET'!F82</f>
        <v>0</v>
      </c>
      <c r="G83" s="166">
        <f>'APPLICATION BUDGET'!G82</f>
        <v>0</v>
      </c>
      <c r="H83" s="134">
        <f t="shared" si="15"/>
        <v>0</v>
      </c>
      <c r="I83" s="156"/>
    </row>
    <row r="84" spans="1:9" ht="36" customHeight="1">
      <c r="A84" s="167">
        <f>'APPLICATION BUDGET'!A83</f>
        <v>0</v>
      </c>
      <c r="B84" s="164">
        <f>'APPLICATION BUDGET'!B83</f>
        <v>0</v>
      </c>
      <c r="C84" s="164">
        <f>'APPLICATION BUDGET'!C83</f>
        <v>0</v>
      </c>
      <c r="D84" s="164">
        <f>'APPLICATION BUDGET'!D83</f>
        <v>0</v>
      </c>
      <c r="E84" s="54">
        <f t="shared" si="14"/>
        <v>0</v>
      </c>
      <c r="F84" s="165">
        <f>'APPLICATION BUDGET'!F83</f>
        <v>0</v>
      </c>
      <c r="G84" s="166">
        <f>'APPLICATION BUDGET'!G83</f>
        <v>0</v>
      </c>
      <c r="H84" s="134">
        <f t="shared" si="15"/>
        <v>0</v>
      </c>
      <c r="I84" s="156"/>
    </row>
    <row r="85" spans="1:9" ht="36" customHeight="1">
      <c r="A85" s="167">
        <f>'APPLICATION BUDGET'!A84</f>
        <v>0</v>
      </c>
      <c r="B85" s="164">
        <f>'APPLICATION BUDGET'!B84</f>
        <v>0</v>
      </c>
      <c r="C85" s="164">
        <f>'APPLICATION BUDGET'!C84</f>
        <v>0</v>
      </c>
      <c r="D85" s="164">
        <f>'APPLICATION BUDGET'!D84</f>
        <v>0</v>
      </c>
      <c r="E85" s="54">
        <f t="shared" si="14"/>
        <v>0</v>
      </c>
      <c r="F85" s="165">
        <f>'APPLICATION BUDGET'!F84</f>
        <v>0</v>
      </c>
      <c r="G85" s="166">
        <f>'APPLICATION BUDGET'!G84</f>
        <v>0</v>
      </c>
      <c r="H85" s="134">
        <f t="shared" si="15"/>
        <v>0</v>
      </c>
      <c r="I85" s="156"/>
    </row>
    <row r="86" spans="1:9" ht="36" customHeight="1">
      <c r="A86" s="167">
        <f>'APPLICATION BUDGET'!A85</f>
        <v>0</v>
      </c>
      <c r="B86" s="164">
        <f>'APPLICATION BUDGET'!B85</f>
        <v>0</v>
      </c>
      <c r="C86" s="164">
        <f>'APPLICATION BUDGET'!C85</f>
        <v>0</v>
      </c>
      <c r="D86" s="164">
        <f>'APPLICATION BUDGET'!D85</f>
        <v>0</v>
      </c>
      <c r="E86" s="54">
        <f t="shared" si="14"/>
        <v>0</v>
      </c>
      <c r="F86" s="165">
        <f>'APPLICATION BUDGET'!F85</f>
        <v>0</v>
      </c>
      <c r="G86" s="166">
        <f>'APPLICATION BUDGET'!G85</f>
        <v>0</v>
      </c>
      <c r="H86" s="134">
        <f t="shared" si="15"/>
        <v>0</v>
      </c>
      <c r="I86" s="156"/>
    </row>
    <row r="87" spans="1:9" ht="36" customHeight="1">
      <c r="A87" s="167">
        <f>'APPLICATION BUDGET'!A86</f>
        <v>0</v>
      </c>
      <c r="B87" s="164">
        <f>'APPLICATION BUDGET'!B86</f>
        <v>0</v>
      </c>
      <c r="C87" s="164">
        <f>'APPLICATION BUDGET'!C86</f>
        <v>0</v>
      </c>
      <c r="D87" s="164">
        <f>'APPLICATION BUDGET'!D86</f>
        <v>0</v>
      </c>
      <c r="E87" s="54">
        <f t="shared" si="14"/>
        <v>0</v>
      </c>
      <c r="F87" s="165">
        <f>'APPLICATION BUDGET'!F86</f>
        <v>0</v>
      </c>
      <c r="G87" s="166">
        <f>'APPLICATION BUDGET'!G86</f>
        <v>0</v>
      </c>
      <c r="H87" s="134">
        <f t="shared" si="15"/>
        <v>0</v>
      </c>
      <c r="I87" s="156"/>
    </row>
    <row r="88" spans="1:9" ht="36" customHeight="1" thickBot="1">
      <c r="A88" s="78" t="s">
        <v>69</v>
      </c>
      <c r="B88" s="80">
        <f t="shared" ref="B88:G88" si="16">SUM(B80:B87)</f>
        <v>0</v>
      </c>
      <c r="C88" s="80">
        <f t="shared" si="16"/>
        <v>0</v>
      </c>
      <c r="D88" s="80">
        <f t="shared" si="16"/>
        <v>0</v>
      </c>
      <c r="E88" s="80">
        <f t="shared" si="16"/>
        <v>0</v>
      </c>
      <c r="F88" s="80">
        <f t="shared" si="16"/>
        <v>0</v>
      </c>
      <c r="G88" s="80">
        <f t="shared" si="16"/>
        <v>0</v>
      </c>
      <c r="H88" s="133">
        <f t="shared" si="15"/>
        <v>0</v>
      </c>
      <c r="I88" s="156"/>
    </row>
    <row r="89" spans="1:9" ht="21" customHeight="1" thickTop="1">
      <c r="A89" s="374" t="s">
        <v>58</v>
      </c>
      <c r="B89" s="375"/>
      <c r="C89" s="375"/>
      <c r="D89" s="375"/>
      <c r="E89" s="375"/>
      <c r="F89" s="375"/>
      <c r="G89" s="375"/>
      <c r="H89" s="375"/>
      <c r="I89" s="156"/>
    </row>
    <row r="90" spans="1:9" ht="31.5" customHeight="1">
      <c r="A90" s="167">
        <f>'APPLICATION BUDGET'!A89</f>
        <v>0</v>
      </c>
      <c r="B90" s="164">
        <f>'APPLICATION BUDGET'!B89</f>
        <v>0</v>
      </c>
      <c r="C90" s="164">
        <f>'APPLICATION BUDGET'!C89</f>
        <v>0</v>
      </c>
      <c r="D90" s="164">
        <f>'APPLICATION BUDGET'!D89</f>
        <v>0</v>
      </c>
      <c r="E90" s="54">
        <f>SUM(B90:D90)</f>
        <v>0</v>
      </c>
      <c r="F90" s="165">
        <f>'APPLICATION BUDGET'!F89</f>
        <v>0</v>
      </c>
      <c r="G90" s="166">
        <f>'APPLICATION BUDGET'!G89</f>
        <v>0</v>
      </c>
      <c r="H90" s="134">
        <f>SUM(E90:G90)</f>
        <v>0</v>
      </c>
      <c r="I90" s="156"/>
    </row>
    <row r="91" spans="1:9" ht="31.5" customHeight="1">
      <c r="A91" s="167">
        <f>'APPLICATION BUDGET'!A90</f>
        <v>0</v>
      </c>
      <c r="B91" s="164">
        <f>'APPLICATION BUDGET'!B90</f>
        <v>0</v>
      </c>
      <c r="C91" s="164">
        <f>'APPLICATION BUDGET'!C90</f>
        <v>0</v>
      </c>
      <c r="D91" s="164">
        <f>'APPLICATION BUDGET'!D90</f>
        <v>0</v>
      </c>
      <c r="E91" s="54">
        <f>SUM(B91:D91)</f>
        <v>0</v>
      </c>
      <c r="F91" s="165">
        <f>'APPLICATION BUDGET'!F90</f>
        <v>0</v>
      </c>
      <c r="G91" s="166">
        <f>'APPLICATION BUDGET'!G90</f>
        <v>0</v>
      </c>
      <c r="H91" s="134">
        <f>SUM(E91:G91)</f>
        <v>0</v>
      </c>
      <c r="I91" s="156"/>
    </row>
    <row r="92" spans="1:9" ht="36" customHeight="1">
      <c r="A92" s="167">
        <f>'APPLICATION BUDGET'!A91</f>
        <v>0</v>
      </c>
      <c r="B92" s="164">
        <f>'APPLICATION BUDGET'!B91</f>
        <v>0</v>
      </c>
      <c r="C92" s="164">
        <f>'APPLICATION BUDGET'!C91</f>
        <v>0</v>
      </c>
      <c r="D92" s="164">
        <f>'APPLICATION BUDGET'!D91</f>
        <v>0</v>
      </c>
      <c r="E92" s="54">
        <f>SUM(B92:D92)</f>
        <v>0</v>
      </c>
      <c r="F92" s="165">
        <f>'APPLICATION BUDGET'!F91</f>
        <v>0</v>
      </c>
      <c r="G92" s="166">
        <f>'APPLICATION BUDGET'!G91</f>
        <v>0</v>
      </c>
      <c r="H92" s="134">
        <f>SUM(E92:G92)</f>
        <v>0</v>
      </c>
      <c r="I92" s="156"/>
    </row>
    <row r="93" spans="1:9" ht="36" customHeight="1" thickBot="1">
      <c r="A93" s="101" t="s">
        <v>70</v>
      </c>
      <c r="B93" s="79">
        <f t="shared" ref="B93:G93" si="17">SUM(B90:B92)</f>
        <v>0</v>
      </c>
      <c r="C93" s="79">
        <f t="shared" si="17"/>
        <v>0</v>
      </c>
      <c r="D93" s="79">
        <f t="shared" si="17"/>
        <v>0</v>
      </c>
      <c r="E93" s="79">
        <f t="shared" si="17"/>
        <v>0</v>
      </c>
      <c r="F93" s="79">
        <f t="shared" si="17"/>
        <v>0</v>
      </c>
      <c r="G93" s="79">
        <f t="shared" si="17"/>
        <v>0</v>
      </c>
      <c r="H93" s="131">
        <f>SUM(E93:G93)</f>
        <v>0</v>
      </c>
      <c r="I93" s="156"/>
    </row>
    <row r="94" spans="1:9" ht="33" customHeight="1" thickTop="1">
      <c r="A94" s="24" t="s">
        <v>71</v>
      </c>
      <c r="B94" s="4">
        <f t="shared" ref="B94:H94" si="18">SUM(B93,B88)</f>
        <v>0</v>
      </c>
      <c r="C94" s="4">
        <f t="shared" si="18"/>
        <v>0</v>
      </c>
      <c r="D94" s="4">
        <f t="shared" si="18"/>
        <v>0</v>
      </c>
      <c r="E94" s="4">
        <f t="shared" si="18"/>
        <v>0</v>
      </c>
      <c r="F94" s="4">
        <f t="shared" si="18"/>
        <v>0</v>
      </c>
      <c r="G94" s="4">
        <f t="shared" si="18"/>
        <v>0</v>
      </c>
      <c r="H94" s="127">
        <f t="shared" si="18"/>
        <v>0</v>
      </c>
      <c r="I94" s="156"/>
    </row>
    <row r="95" spans="1:9" ht="20.149999999999999" customHeight="1">
      <c r="A95" s="466" t="s">
        <v>40</v>
      </c>
      <c r="B95" s="466"/>
      <c r="C95" s="466"/>
      <c r="D95" s="466"/>
      <c r="E95" s="466"/>
      <c r="F95" s="437" t="s">
        <v>41</v>
      </c>
      <c r="G95" s="437"/>
      <c r="H95" s="137" t="e">
        <f>E94/(E75-E20)</f>
        <v>#DIV/0!</v>
      </c>
      <c r="I95" s="156"/>
    </row>
    <row r="96" spans="1:9" ht="56.5" customHeight="1">
      <c r="A96" s="104"/>
      <c r="B96" s="104"/>
      <c r="C96" s="104"/>
      <c r="D96" s="104"/>
      <c r="E96" s="104"/>
      <c r="F96" s="105"/>
      <c r="G96" s="105"/>
      <c r="H96" s="106"/>
      <c r="I96" s="156"/>
    </row>
    <row r="97" spans="1:9" ht="29.25" customHeight="1">
      <c r="A97" s="428" t="s">
        <v>24</v>
      </c>
      <c r="B97" s="361" t="s">
        <v>26</v>
      </c>
      <c r="C97" s="361"/>
      <c r="D97" s="361"/>
      <c r="E97" s="361"/>
      <c r="F97" s="467" t="s">
        <v>28</v>
      </c>
      <c r="G97" s="468"/>
      <c r="H97" s="454" t="s">
        <v>85</v>
      </c>
      <c r="I97" s="156"/>
    </row>
    <row r="98" spans="1:9" ht="25.5" customHeight="1">
      <c r="A98" s="428"/>
      <c r="B98" s="11" t="s">
        <v>21</v>
      </c>
      <c r="C98" s="11" t="s">
        <v>22</v>
      </c>
      <c r="D98" s="11" t="s">
        <v>23</v>
      </c>
      <c r="E98" s="14" t="s">
        <v>27</v>
      </c>
      <c r="F98" s="109" t="s">
        <v>29</v>
      </c>
      <c r="G98" s="109" t="s">
        <v>30</v>
      </c>
      <c r="H98" s="469"/>
      <c r="I98" s="156"/>
    </row>
    <row r="99" spans="1:9" ht="32.25" customHeight="1" thickBot="1">
      <c r="A99" s="107" t="s">
        <v>72</v>
      </c>
      <c r="B99" s="108">
        <f t="shared" ref="B99:H99" si="19">SUM(B94,B75)</f>
        <v>0</v>
      </c>
      <c r="C99" s="108">
        <f t="shared" si="19"/>
        <v>0</v>
      </c>
      <c r="D99" s="108">
        <f t="shared" si="19"/>
        <v>0</v>
      </c>
      <c r="E99" s="108">
        <f t="shared" si="19"/>
        <v>0</v>
      </c>
      <c r="F99" s="108">
        <f t="shared" si="19"/>
        <v>0</v>
      </c>
      <c r="G99" s="108">
        <f t="shared" si="19"/>
        <v>0</v>
      </c>
      <c r="H99" s="138">
        <f t="shared" si="19"/>
        <v>0</v>
      </c>
      <c r="I99" s="156"/>
    </row>
    <row r="100" spans="1:9" ht="31.5" customHeight="1" thickTop="1">
      <c r="A100" s="372" t="s">
        <v>51</v>
      </c>
      <c r="B100" s="373"/>
      <c r="C100" s="373"/>
      <c r="D100" s="373"/>
      <c r="E100" s="373"/>
      <c r="F100" s="373"/>
      <c r="G100" s="373"/>
      <c r="H100" s="473"/>
      <c r="I100" s="156"/>
    </row>
    <row r="101" spans="1:9" ht="25" customHeight="1">
      <c r="A101" s="445" t="s">
        <v>59</v>
      </c>
      <c r="B101" s="445"/>
      <c r="C101" s="445"/>
      <c r="D101" s="445"/>
      <c r="E101" s="445"/>
      <c r="F101" s="445"/>
      <c r="G101" s="445"/>
      <c r="H101" s="474"/>
      <c r="I101" s="156"/>
    </row>
    <row r="102" spans="1:9" ht="17.25" customHeight="1">
      <c r="A102" s="387" t="s">
        <v>43</v>
      </c>
      <c r="B102" s="388"/>
      <c r="C102" s="388"/>
      <c r="D102" s="388"/>
      <c r="E102" s="388"/>
      <c r="F102" s="388"/>
      <c r="G102" s="388"/>
      <c r="H102" s="388"/>
      <c r="I102" s="156"/>
    </row>
    <row r="103" spans="1:9" ht="38.25" customHeight="1">
      <c r="A103" s="32" t="s">
        <v>12</v>
      </c>
      <c r="B103" s="33" t="s">
        <v>13</v>
      </c>
      <c r="C103" s="475" t="s">
        <v>14</v>
      </c>
      <c r="D103" s="476"/>
      <c r="E103" s="476"/>
      <c r="F103" s="476"/>
      <c r="G103" s="476"/>
      <c r="H103" s="476"/>
      <c r="I103" s="156"/>
    </row>
    <row r="104" spans="1:9" ht="32.15" customHeight="1">
      <c r="A104" s="170">
        <f>'APPLICATION BUDGET'!A103</f>
        <v>0</v>
      </c>
      <c r="B104" s="171">
        <f>'APPLICATION BUDGET'!B103</f>
        <v>0</v>
      </c>
      <c r="C104" s="471">
        <f>'APPLICATION BUDGET'!C103:E103</f>
        <v>0</v>
      </c>
      <c r="D104" s="472"/>
      <c r="E104" s="472"/>
      <c r="F104" s="472"/>
      <c r="G104" s="472"/>
      <c r="H104" s="472"/>
      <c r="I104" s="156"/>
    </row>
    <row r="105" spans="1:9" ht="32.15" customHeight="1">
      <c r="A105" s="170">
        <f>'APPLICATION BUDGET'!A104</f>
        <v>0</v>
      </c>
      <c r="B105" s="171">
        <f>'APPLICATION BUDGET'!B104</f>
        <v>0</v>
      </c>
      <c r="C105" s="471">
        <f>'APPLICATION BUDGET'!C104:E104</f>
        <v>0</v>
      </c>
      <c r="D105" s="472"/>
      <c r="E105" s="472"/>
      <c r="F105" s="472"/>
      <c r="G105" s="472"/>
      <c r="H105" s="472"/>
      <c r="I105" s="156"/>
    </row>
    <row r="106" spans="1:9" ht="32.15" customHeight="1">
      <c r="A106" s="170">
        <f>'APPLICATION BUDGET'!A105</f>
        <v>0</v>
      </c>
      <c r="B106" s="171">
        <f>'APPLICATION BUDGET'!B105</f>
        <v>0</v>
      </c>
      <c r="C106" s="471">
        <f>'APPLICATION BUDGET'!C105:E105</f>
        <v>0</v>
      </c>
      <c r="D106" s="472"/>
      <c r="E106" s="472"/>
      <c r="F106" s="472"/>
      <c r="G106" s="472"/>
      <c r="H106" s="472"/>
      <c r="I106" s="156"/>
    </row>
    <row r="107" spans="1:9" ht="32.15" customHeight="1">
      <c r="A107" s="170">
        <f>'APPLICATION BUDGET'!A106</f>
        <v>0</v>
      </c>
      <c r="B107" s="171">
        <f>'APPLICATION BUDGET'!B106</f>
        <v>0</v>
      </c>
      <c r="C107" s="471">
        <f>'APPLICATION BUDGET'!C106:E106</f>
        <v>0</v>
      </c>
      <c r="D107" s="472"/>
      <c r="E107" s="472"/>
      <c r="F107" s="472"/>
      <c r="G107" s="472"/>
      <c r="H107" s="472"/>
      <c r="I107" s="156"/>
    </row>
    <row r="108" spans="1:9" ht="32.15" customHeight="1">
      <c r="A108" s="170">
        <f>'APPLICATION BUDGET'!A107</f>
        <v>0</v>
      </c>
      <c r="B108" s="171">
        <f>'APPLICATION BUDGET'!B107</f>
        <v>0</v>
      </c>
      <c r="C108" s="471">
        <f>'APPLICATION BUDGET'!C107:E107</f>
        <v>0</v>
      </c>
      <c r="D108" s="472"/>
      <c r="E108" s="472"/>
      <c r="F108" s="472"/>
      <c r="G108" s="472"/>
      <c r="H108" s="472"/>
      <c r="I108" s="156"/>
    </row>
    <row r="109" spans="1:9" ht="32.15" customHeight="1">
      <c r="A109" s="170">
        <f>'APPLICATION BUDGET'!A108</f>
        <v>0</v>
      </c>
      <c r="B109" s="171">
        <f>'APPLICATION BUDGET'!B108</f>
        <v>0</v>
      </c>
      <c r="C109" s="471">
        <f>'APPLICATION BUDGET'!C108:E108</f>
        <v>0</v>
      </c>
      <c r="D109" s="472"/>
      <c r="E109" s="472"/>
      <c r="F109" s="472"/>
      <c r="G109" s="472"/>
      <c r="H109" s="472"/>
      <c r="I109" s="156"/>
    </row>
    <row r="110" spans="1:9" ht="32.15" customHeight="1">
      <c r="A110" s="170">
        <f>'APPLICATION BUDGET'!A109</f>
        <v>0</v>
      </c>
      <c r="B110" s="171">
        <f>'APPLICATION BUDGET'!B109</f>
        <v>0</v>
      </c>
      <c r="C110" s="471">
        <f>'APPLICATION BUDGET'!C109:E109</f>
        <v>0</v>
      </c>
      <c r="D110" s="472"/>
      <c r="E110" s="472"/>
      <c r="F110" s="472"/>
      <c r="G110" s="472"/>
      <c r="H110" s="472"/>
      <c r="I110" s="156"/>
    </row>
    <row r="111" spans="1:9" ht="22.5" customHeight="1">
      <c r="A111" s="98" t="s">
        <v>79</v>
      </c>
      <c r="B111" s="80">
        <f>SUM(B104:B110)</f>
        <v>0</v>
      </c>
      <c r="C111" s="21" t="str">
        <f>IF(B111=F99,"OKAY","ERROR")</f>
        <v>OKAY</v>
      </c>
      <c r="D111" s="470" t="str">
        <f>IF(C111 = "ERROR","Check values match in cells B111 and F99","")</f>
        <v/>
      </c>
      <c r="E111" s="470"/>
      <c r="F111" s="470"/>
      <c r="G111" s="470"/>
      <c r="H111" s="139"/>
      <c r="I111" s="156"/>
    </row>
    <row r="112" spans="1:9" ht="14.25" customHeight="1">
      <c r="A112" s="435"/>
      <c r="B112" s="435"/>
      <c r="C112" s="435"/>
      <c r="D112" s="435"/>
      <c r="E112" s="435"/>
      <c r="F112" s="435"/>
      <c r="G112" s="435"/>
      <c r="H112" s="477"/>
      <c r="I112" s="156"/>
    </row>
    <row r="113" spans="1:9" ht="25" customHeight="1">
      <c r="A113" s="436" t="s">
        <v>60</v>
      </c>
      <c r="B113" s="436"/>
      <c r="C113" s="436"/>
      <c r="D113" s="436"/>
      <c r="E113" s="436"/>
      <c r="F113" s="436"/>
      <c r="G113" s="436"/>
      <c r="H113" s="478"/>
      <c r="I113" s="156"/>
    </row>
    <row r="114" spans="1:9" ht="30.75" customHeight="1">
      <c r="A114" s="387" t="s">
        <v>39</v>
      </c>
      <c r="B114" s="450"/>
      <c r="C114" s="450"/>
      <c r="D114" s="450"/>
      <c r="E114" s="450"/>
      <c r="F114" s="450"/>
      <c r="G114" s="450"/>
      <c r="H114" s="450"/>
      <c r="I114" s="156"/>
    </row>
    <row r="115" spans="1:9" ht="38.25" customHeight="1">
      <c r="A115" s="16" t="s">
        <v>12</v>
      </c>
      <c r="B115" s="162" t="s">
        <v>13</v>
      </c>
      <c r="C115" s="475" t="s">
        <v>74</v>
      </c>
      <c r="D115" s="476"/>
      <c r="E115" s="476"/>
      <c r="F115" s="476"/>
      <c r="G115" s="476"/>
      <c r="H115" s="476"/>
      <c r="I115" s="156"/>
    </row>
    <row r="116" spans="1:9" ht="32.15" customHeight="1">
      <c r="A116" s="170">
        <f>'APPLICATION BUDGET'!A115</f>
        <v>0</v>
      </c>
      <c r="B116" s="171">
        <f>'APPLICATION BUDGET'!B115</f>
        <v>0</v>
      </c>
      <c r="C116" s="471">
        <f>'APPLICATION BUDGET'!C115:E115</f>
        <v>0</v>
      </c>
      <c r="D116" s="472"/>
      <c r="E116" s="472"/>
      <c r="F116" s="472"/>
      <c r="G116" s="472"/>
      <c r="H116" s="472"/>
      <c r="I116" s="156"/>
    </row>
    <row r="117" spans="1:9" ht="32.15" customHeight="1">
      <c r="A117" s="170">
        <f>'APPLICATION BUDGET'!A116</f>
        <v>0</v>
      </c>
      <c r="B117" s="171">
        <f>'APPLICATION BUDGET'!B116</f>
        <v>0</v>
      </c>
      <c r="C117" s="471">
        <f>'APPLICATION BUDGET'!C116:E116</f>
        <v>0</v>
      </c>
      <c r="D117" s="472"/>
      <c r="E117" s="472"/>
      <c r="F117" s="472"/>
      <c r="G117" s="472"/>
      <c r="H117" s="472"/>
      <c r="I117" s="156"/>
    </row>
    <row r="118" spans="1:9" ht="32.15" customHeight="1">
      <c r="A118" s="170">
        <f>'APPLICATION BUDGET'!A117</f>
        <v>0</v>
      </c>
      <c r="B118" s="171">
        <f>'APPLICATION BUDGET'!B117</f>
        <v>0</v>
      </c>
      <c r="C118" s="471">
        <f>'APPLICATION BUDGET'!C117:E117</f>
        <v>0</v>
      </c>
      <c r="D118" s="472"/>
      <c r="E118" s="472"/>
      <c r="F118" s="472"/>
      <c r="G118" s="472"/>
      <c r="H118" s="472"/>
      <c r="I118" s="156"/>
    </row>
    <row r="119" spans="1:9" ht="32.15" customHeight="1">
      <c r="A119" s="170">
        <f>'APPLICATION BUDGET'!A118</f>
        <v>0</v>
      </c>
      <c r="B119" s="171">
        <f>'APPLICATION BUDGET'!B118</f>
        <v>0</v>
      </c>
      <c r="C119" s="471">
        <f>'APPLICATION BUDGET'!C118:E118</f>
        <v>0</v>
      </c>
      <c r="D119" s="472"/>
      <c r="E119" s="472"/>
      <c r="F119" s="472"/>
      <c r="G119" s="472"/>
      <c r="H119" s="472"/>
      <c r="I119" s="156"/>
    </row>
    <row r="120" spans="1:9" ht="32.15" customHeight="1">
      <c r="A120" s="170">
        <f>'APPLICATION BUDGET'!A119</f>
        <v>0</v>
      </c>
      <c r="B120" s="171">
        <f>'APPLICATION BUDGET'!B119</f>
        <v>0</v>
      </c>
      <c r="C120" s="471">
        <f>'APPLICATION BUDGET'!C119:E119</f>
        <v>0</v>
      </c>
      <c r="D120" s="472"/>
      <c r="E120" s="472"/>
      <c r="F120" s="472"/>
      <c r="G120" s="472"/>
      <c r="H120" s="472"/>
      <c r="I120" s="156"/>
    </row>
    <row r="121" spans="1:9" ht="32.15" customHeight="1">
      <c r="A121" s="170">
        <f>'APPLICATION BUDGET'!A120</f>
        <v>0</v>
      </c>
      <c r="B121" s="171">
        <f>'APPLICATION BUDGET'!B120</f>
        <v>0</v>
      </c>
      <c r="C121" s="471">
        <f>'APPLICATION BUDGET'!C120:E120</f>
        <v>0</v>
      </c>
      <c r="D121" s="472"/>
      <c r="E121" s="472"/>
      <c r="F121" s="472"/>
      <c r="G121" s="472"/>
      <c r="H121" s="472"/>
      <c r="I121" s="156"/>
    </row>
    <row r="122" spans="1:9" ht="32.15" customHeight="1">
      <c r="A122" s="170">
        <f>'APPLICATION BUDGET'!A121</f>
        <v>0</v>
      </c>
      <c r="B122" s="171">
        <f>'APPLICATION BUDGET'!B121</f>
        <v>0</v>
      </c>
      <c r="C122" s="471">
        <f>'APPLICATION BUDGET'!C121:E121</f>
        <v>0</v>
      </c>
      <c r="D122" s="472"/>
      <c r="E122" s="472"/>
      <c r="F122" s="472"/>
      <c r="G122" s="472"/>
      <c r="H122" s="472"/>
      <c r="I122" s="156"/>
    </row>
    <row r="123" spans="1:9" ht="22.5" customHeight="1" thickBot="1">
      <c r="A123" s="98" t="s">
        <v>80</v>
      </c>
      <c r="B123" s="80">
        <f>SUM(B116:B122)</f>
        <v>0</v>
      </c>
      <c r="C123" s="76" t="str">
        <f>IF(B123=G99,"OKAY","ERROR")</f>
        <v>OKAY</v>
      </c>
      <c r="D123" s="479" t="str">
        <f>IF(C123 = "ERROR","Check values match in cells B123 and G99","")</f>
        <v/>
      </c>
      <c r="E123" s="479"/>
      <c r="F123" s="479"/>
      <c r="G123" s="479"/>
      <c r="H123" s="480"/>
      <c r="I123" s="156"/>
    </row>
    <row r="124" spans="1:9" ht="36" customHeight="1" thickTop="1" thickBot="1">
      <c r="A124" s="46" t="s">
        <v>38</v>
      </c>
      <c r="B124" s="8">
        <f>B111+B123</f>
        <v>0</v>
      </c>
      <c r="C124" s="446"/>
      <c r="D124" s="446"/>
      <c r="E124" s="446"/>
      <c r="F124" s="446"/>
      <c r="G124" s="446"/>
      <c r="H124" s="481"/>
      <c r="I124" s="156"/>
    </row>
    <row r="125" spans="1:9" s="7" customFormat="1" ht="30" customHeight="1" thickTop="1">
      <c r="A125" s="442" t="s">
        <v>52</v>
      </c>
      <c r="B125" s="443"/>
      <c r="C125" s="443"/>
      <c r="D125" s="443"/>
      <c r="E125" s="443"/>
      <c r="F125" s="443"/>
      <c r="G125" s="443"/>
      <c r="H125" s="443"/>
      <c r="I125" s="157"/>
    </row>
    <row r="126" spans="1:9" ht="60" customHeight="1">
      <c r="A126" s="359"/>
      <c r="B126" s="361" t="s">
        <v>26</v>
      </c>
      <c r="C126" s="361"/>
      <c r="D126" s="361"/>
      <c r="E126" s="361"/>
      <c r="F126" s="358" t="s">
        <v>25</v>
      </c>
      <c r="G126" s="358"/>
      <c r="H126" s="482" t="s">
        <v>85</v>
      </c>
      <c r="I126" s="156"/>
    </row>
    <row r="127" spans="1:9" ht="27.75" customHeight="1">
      <c r="A127" s="360"/>
      <c r="B127" s="11" t="s">
        <v>21</v>
      </c>
      <c r="C127" s="11" t="s">
        <v>22</v>
      </c>
      <c r="D127" s="11" t="s">
        <v>23</v>
      </c>
      <c r="E127" s="14" t="s">
        <v>27</v>
      </c>
      <c r="F127" s="12" t="s">
        <v>29</v>
      </c>
      <c r="G127" s="15" t="s">
        <v>31</v>
      </c>
      <c r="H127" s="483"/>
      <c r="I127" s="156"/>
    </row>
    <row r="128" spans="1:9" ht="25.5" customHeight="1">
      <c r="A128" s="85" t="s">
        <v>50</v>
      </c>
      <c r="B128" s="86"/>
      <c r="C128" s="86"/>
      <c r="D128" s="86"/>
      <c r="E128" s="82"/>
      <c r="F128" s="87"/>
      <c r="G128" s="87"/>
      <c r="H128" s="84"/>
      <c r="I128" s="156"/>
    </row>
    <row r="129" spans="1:9" ht="21" customHeight="1">
      <c r="A129" s="47" t="s">
        <v>0</v>
      </c>
      <c r="B129" s="71">
        <f>B14</f>
        <v>0</v>
      </c>
      <c r="C129" s="71">
        <f>C14</f>
        <v>0</v>
      </c>
      <c r="D129" s="71">
        <f>D14</f>
        <v>0</v>
      </c>
      <c r="E129" s="68">
        <f t="shared" ref="E129:E136" si="20">SUM(B129:D129)</f>
        <v>0</v>
      </c>
      <c r="F129" s="56">
        <f>F14</f>
        <v>0</v>
      </c>
      <c r="G129" s="56">
        <f>G14</f>
        <v>0</v>
      </c>
      <c r="H129" s="140">
        <f>SUM(E129:G129)</f>
        <v>0</v>
      </c>
      <c r="I129" s="156"/>
    </row>
    <row r="130" spans="1:9" ht="25" customHeight="1">
      <c r="A130" s="47" t="s">
        <v>1</v>
      </c>
      <c r="B130" s="71">
        <f>B20</f>
        <v>0</v>
      </c>
      <c r="C130" s="71">
        <f>C20</f>
        <v>0</v>
      </c>
      <c r="D130" s="71">
        <f>D20</f>
        <v>0</v>
      </c>
      <c r="E130" s="68">
        <f t="shared" si="20"/>
        <v>0</v>
      </c>
      <c r="F130" s="56">
        <f>F20</f>
        <v>0</v>
      </c>
      <c r="G130" s="56">
        <f>G20</f>
        <v>0</v>
      </c>
      <c r="H130" s="140">
        <f t="shared" ref="H130:H136" si="21">SUM(E130:G130)</f>
        <v>0</v>
      </c>
      <c r="I130" s="156"/>
    </row>
    <row r="131" spans="1:9" ht="25" customHeight="1">
      <c r="A131" s="47" t="s">
        <v>2</v>
      </c>
      <c r="B131" s="71">
        <f>B28</f>
        <v>0</v>
      </c>
      <c r="C131" s="71">
        <f>C28</f>
        <v>0</v>
      </c>
      <c r="D131" s="71">
        <f>D28</f>
        <v>0</v>
      </c>
      <c r="E131" s="68">
        <f t="shared" si="20"/>
        <v>0</v>
      </c>
      <c r="F131" s="56">
        <f>F28</f>
        <v>0</v>
      </c>
      <c r="G131" s="56">
        <f>G28</f>
        <v>0</v>
      </c>
      <c r="H131" s="140">
        <f t="shared" si="21"/>
        <v>0</v>
      </c>
      <c r="I131" s="156"/>
    </row>
    <row r="132" spans="1:9" ht="25" customHeight="1">
      <c r="A132" s="47" t="s">
        <v>3</v>
      </c>
      <c r="B132" s="71">
        <f>B39</f>
        <v>0</v>
      </c>
      <c r="C132" s="71">
        <f>C39</f>
        <v>0</v>
      </c>
      <c r="D132" s="71">
        <f>D39</f>
        <v>0</v>
      </c>
      <c r="E132" s="68">
        <f t="shared" si="20"/>
        <v>0</v>
      </c>
      <c r="F132" s="56">
        <f>F39</f>
        <v>0</v>
      </c>
      <c r="G132" s="56">
        <f>G39</f>
        <v>0</v>
      </c>
      <c r="H132" s="140">
        <f t="shared" si="21"/>
        <v>0</v>
      </c>
      <c r="I132" s="156"/>
    </row>
    <row r="133" spans="1:9" ht="25" customHeight="1">
      <c r="A133" s="47" t="s">
        <v>4</v>
      </c>
      <c r="B133" s="71">
        <f>B44</f>
        <v>0</v>
      </c>
      <c r="C133" s="71">
        <f>C44</f>
        <v>0</v>
      </c>
      <c r="D133" s="71">
        <f>D44</f>
        <v>0</v>
      </c>
      <c r="E133" s="68">
        <f t="shared" si="20"/>
        <v>0</v>
      </c>
      <c r="F133" s="56">
        <f>F44</f>
        <v>0</v>
      </c>
      <c r="G133" s="56">
        <f>G44</f>
        <v>0</v>
      </c>
      <c r="H133" s="140">
        <f t="shared" si="21"/>
        <v>0</v>
      </c>
      <c r="I133" s="156"/>
    </row>
    <row r="134" spans="1:9" ht="25" customHeight="1">
      <c r="A134" s="47" t="s">
        <v>5</v>
      </c>
      <c r="B134" s="71">
        <f>B49</f>
        <v>0</v>
      </c>
      <c r="C134" s="71">
        <f>C49</f>
        <v>0</v>
      </c>
      <c r="D134" s="71">
        <f>D49</f>
        <v>0</v>
      </c>
      <c r="E134" s="68">
        <f t="shared" si="20"/>
        <v>0</v>
      </c>
      <c r="F134" s="56">
        <f>F49</f>
        <v>0</v>
      </c>
      <c r="G134" s="56">
        <f>G49</f>
        <v>0</v>
      </c>
      <c r="H134" s="140">
        <f t="shared" si="21"/>
        <v>0</v>
      </c>
      <c r="I134" s="156"/>
    </row>
    <row r="135" spans="1:9" ht="25" customHeight="1">
      <c r="A135" s="47" t="s">
        <v>6</v>
      </c>
      <c r="B135" s="71">
        <f>B54</f>
        <v>0</v>
      </c>
      <c r="C135" s="71">
        <f>C54</f>
        <v>0</v>
      </c>
      <c r="D135" s="71">
        <f>D54</f>
        <v>0</v>
      </c>
      <c r="E135" s="68">
        <f t="shared" si="20"/>
        <v>0</v>
      </c>
      <c r="F135" s="56">
        <f>F54</f>
        <v>0</v>
      </c>
      <c r="G135" s="56">
        <f>G54</f>
        <v>0</v>
      </c>
      <c r="H135" s="140">
        <f t="shared" si="21"/>
        <v>0</v>
      </c>
      <c r="I135" s="156"/>
    </row>
    <row r="136" spans="1:9" ht="25" customHeight="1">
      <c r="A136" s="47" t="s">
        <v>53</v>
      </c>
      <c r="B136" s="71">
        <f>B74</f>
        <v>0</v>
      </c>
      <c r="C136" s="71">
        <f>C74</f>
        <v>0</v>
      </c>
      <c r="D136" s="71">
        <f>D74</f>
        <v>0</v>
      </c>
      <c r="E136" s="68">
        <f t="shared" si="20"/>
        <v>0</v>
      </c>
      <c r="F136" s="56">
        <f>F74</f>
        <v>0</v>
      </c>
      <c r="G136" s="56">
        <f>G74</f>
        <v>0</v>
      </c>
      <c r="H136" s="140">
        <f t="shared" si="21"/>
        <v>0</v>
      </c>
      <c r="I136" s="156"/>
    </row>
    <row r="137" spans="1:9" ht="25" customHeight="1" thickBot="1">
      <c r="A137" s="3" t="s">
        <v>7</v>
      </c>
      <c r="B137" s="69">
        <f t="shared" ref="B137:H137" si="22">SUM(B129:B136)</f>
        <v>0</v>
      </c>
      <c r="C137" s="69">
        <f t="shared" si="22"/>
        <v>0</v>
      </c>
      <c r="D137" s="69">
        <f t="shared" si="22"/>
        <v>0</v>
      </c>
      <c r="E137" s="72">
        <f t="shared" si="22"/>
        <v>0</v>
      </c>
      <c r="F137" s="57">
        <f t="shared" si="22"/>
        <v>0</v>
      </c>
      <c r="G137" s="57">
        <f t="shared" si="22"/>
        <v>0</v>
      </c>
      <c r="H137" s="141">
        <f t="shared" si="22"/>
        <v>0</v>
      </c>
      <c r="I137" s="156"/>
    </row>
    <row r="138" spans="1:9" ht="24.75" customHeight="1" thickTop="1">
      <c r="A138" s="85" t="s">
        <v>54</v>
      </c>
      <c r="B138" s="84" t="s">
        <v>8</v>
      </c>
      <c r="C138" s="84" t="s">
        <v>8</v>
      </c>
      <c r="D138" s="84" t="s">
        <v>8</v>
      </c>
      <c r="E138" s="84"/>
      <c r="F138" s="84"/>
      <c r="G138" s="84"/>
      <c r="H138" s="84"/>
      <c r="I138" s="156"/>
    </row>
    <row r="139" spans="1:9" ht="21" customHeight="1">
      <c r="A139" s="47" t="s">
        <v>55</v>
      </c>
      <c r="B139" s="68">
        <f>B88</f>
        <v>0</v>
      </c>
      <c r="C139" s="68">
        <f>C88</f>
        <v>0</v>
      </c>
      <c r="D139" s="68">
        <f>D88</f>
        <v>0</v>
      </c>
      <c r="E139" s="68">
        <f>SUM(B139:D139)</f>
        <v>0</v>
      </c>
      <c r="F139" s="56">
        <f>F88</f>
        <v>0</v>
      </c>
      <c r="G139" s="56">
        <f>G88</f>
        <v>0</v>
      </c>
      <c r="H139" s="140">
        <f>SUM(E139:G139)</f>
        <v>0</v>
      </c>
      <c r="I139" s="156"/>
    </row>
    <row r="140" spans="1:9" ht="25" customHeight="1">
      <c r="A140" s="34" t="s">
        <v>48</v>
      </c>
      <c r="B140" s="68">
        <f>B93</f>
        <v>0</v>
      </c>
      <c r="C140" s="68">
        <f>C93</f>
        <v>0</v>
      </c>
      <c r="D140" s="68">
        <f>D93</f>
        <v>0</v>
      </c>
      <c r="E140" s="68">
        <f>SUM(B140:D140)</f>
        <v>0</v>
      </c>
      <c r="F140" s="56">
        <f>F93</f>
        <v>0</v>
      </c>
      <c r="G140" s="56">
        <f>G93</f>
        <v>0</v>
      </c>
      <c r="H140" s="140">
        <f>SUM(E140:G140)</f>
        <v>0</v>
      </c>
      <c r="I140" s="156"/>
    </row>
    <row r="141" spans="1:9" ht="25" customHeight="1" thickBot="1">
      <c r="A141" s="35" t="s">
        <v>7</v>
      </c>
      <c r="B141" s="69">
        <f t="shared" ref="B141:G141" si="23">SUM(B139:B140)</f>
        <v>0</v>
      </c>
      <c r="C141" s="69">
        <f t="shared" si="23"/>
        <v>0</v>
      </c>
      <c r="D141" s="69">
        <f t="shared" si="23"/>
        <v>0</v>
      </c>
      <c r="E141" s="69">
        <f t="shared" si="23"/>
        <v>0</v>
      </c>
      <c r="F141" s="58">
        <f t="shared" si="23"/>
        <v>0</v>
      </c>
      <c r="G141" s="58">
        <f t="shared" si="23"/>
        <v>0</v>
      </c>
      <c r="H141" s="140">
        <f>SUM(E141:G141)</f>
        <v>0</v>
      </c>
      <c r="I141" s="156"/>
    </row>
    <row r="142" spans="1:9" ht="30" customHeight="1" thickTop="1" thickBot="1">
      <c r="A142" s="36" t="s">
        <v>9</v>
      </c>
      <c r="B142" s="70">
        <f>SUM(B137,B141)</f>
        <v>0</v>
      </c>
      <c r="C142" s="70">
        <f>SUM(C137,C141)</f>
        <v>0</v>
      </c>
      <c r="D142" s="70">
        <f>SUM(D137,D141)</f>
        <v>0</v>
      </c>
      <c r="E142" s="70">
        <f>SUM(E141,E137)</f>
        <v>0</v>
      </c>
      <c r="F142" s="59">
        <f>SUM(F141,F137)</f>
        <v>0</v>
      </c>
      <c r="G142" s="59">
        <f>SUM(G141,G137)</f>
        <v>0</v>
      </c>
      <c r="H142" s="142">
        <f>SUM(H141,H137)</f>
        <v>0</v>
      </c>
      <c r="I142" s="156"/>
    </row>
    <row r="143" spans="1:9" ht="22.5" customHeight="1" thickTop="1">
      <c r="A143" s="143"/>
      <c r="B143" s="144"/>
      <c r="C143" s="144"/>
      <c r="D143" s="144"/>
      <c r="E143" s="144"/>
      <c r="F143" s="144"/>
      <c r="G143" s="144"/>
      <c r="H143" s="145"/>
    </row>
    <row r="144" spans="1:9" ht="22" customHeight="1">
      <c r="A144" s="38" t="s">
        <v>10</v>
      </c>
      <c r="B144" s="5"/>
      <c r="C144" s="5"/>
      <c r="D144" s="5"/>
      <c r="E144" s="5"/>
      <c r="F144" s="5"/>
      <c r="G144" s="5"/>
      <c r="H144" s="39"/>
    </row>
    <row r="145" spans="1:8" ht="24" customHeight="1">
      <c r="A145" s="356" t="s">
        <v>36</v>
      </c>
      <c r="B145" s="357"/>
      <c r="C145" s="357"/>
      <c r="D145" s="88"/>
      <c r="E145" s="67">
        <f>E99</f>
        <v>0</v>
      </c>
      <c r="F145" s="49" t="str">
        <f>IF(E142=E145,"OKAY","ERROR")</f>
        <v>OKAY</v>
      </c>
      <c r="G145" s="91"/>
      <c r="H145" s="92"/>
    </row>
    <row r="146" spans="1:8" ht="27" customHeight="1">
      <c r="A146" s="354" t="s">
        <v>37</v>
      </c>
      <c r="B146" s="355"/>
      <c r="C146" s="355"/>
      <c r="D146" s="89"/>
      <c r="E146" s="66">
        <f>B111</f>
        <v>0</v>
      </c>
      <c r="F146" s="50" t="str">
        <f>IF((F142)=E146,"OKAY","ERROR")</f>
        <v>OKAY</v>
      </c>
      <c r="G146" s="93" t="str">
        <f>IF(F146 = "ERROR","Check !","")</f>
        <v/>
      </c>
      <c r="H146" s="94"/>
    </row>
    <row r="147" spans="1:8" ht="27" customHeight="1">
      <c r="A147" s="354" t="s">
        <v>75</v>
      </c>
      <c r="B147" s="355"/>
      <c r="C147" s="355"/>
      <c r="D147" s="89"/>
      <c r="E147" s="66">
        <f>B123</f>
        <v>0</v>
      </c>
      <c r="F147" s="50" t="str">
        <f>IF((G142)=E147,"OKAY","ERROR")</f>
        <v>OKAY</v>
      </c>
      <c r="G147" s="93"/>
      <c r="H147" s="94"/>
    </row>
    <row r="148" spans="1:8" ht="27" customHeight="1">
      <c r="A148" s="352" t="s">
        <v>11</v>
      </c>
      <c r="B148" s="353"/>
      <c r="C148" s="353"/>
      <c r="D148" s="90"/>
      <c r="E148" s="65">
        <f>SUM(E145:E147)</f>
        <v>0</v>
      </c>
      <c r="F148" s="51" t="str">
        <f>IF(H142=E148,"OKAY","ERROR")</f>
        <v>OKAY</v>
      </c>
      <c r="G148" s="95"/>
      <c r="H148" s="96"/>
    </row>
    <row r="149" spans="1:8" ht="27" customHeight="1" thickBot="1">
      <c r="A149" s="349"/>
      <c r="B149" s="350"/>
      <c r="C149" s="350"/>
      <c r="D149" s="350"/>
      <c r="E149" s="350"/>
      <c r="F149" s="350"/>
      <c r="G149" s="350"/>
      <c r="H149" s="484"/>
    </row>
    <row r="150" spans="1:8" ht="27" customHeight="1" thickTop="1"/>
  </sheetData>
  <sheetProtection password="CA5B" sheet="1" selectLockedCells="1"/>
  <protectedRanges>
    <protectedRange sqref="H110:H114 E104:E114 H104:H107 E116:E123 H116:H123" name="Range1"/>
  </protectedRanges>
  <mergeCells count="77">
    <mergeCell ref="A145:C145"/>
    <mergeCell ref="A146:C146"/>
    <mergeCell ref="A147:C147"/>
    <mergeCell ref="A148:C148"/>
    <mergeCell ref="A149:H149"/>
    <mergeCell ref="D123:H123"/>
    <mergeCell ref="C124:H124"/>
    <mergeCell ref="A125:H125"/>
    <mergeCell ref="A126:A127"/>
    <mergeCell ref="B126:E126"/>
    <mergeCell ref="F126:G126"/>
    <mergeCell ref="H126:H127"/>
    <mergeCell ref="C120:H120"/>
    <mergeCell ref="C121:H121"/>
    <mergeCell ref="C122:H122"/>
    <mergeCell ref="C117:H117"/>
    <mergeCell ref="C118:H118"/>
    <mergeCell ref="C119:H119"/>
    <mergeCell ref="A112:H112"/>
    <mergeCell ref="A113:H113"/>
    <mergeCell ref="A114:H114"/>
    <mergeCell ref="C115:H115"/>
    <mergeCell ref="C116:H116"/>
    <mergeCell ref="D111:G111"/>
    <mergeCell ref="C108:H108"/>
    <mergeCell ref="C109:H109"/>
    <mergeCell ref="C110:H110"/>
    <mergeCell ref="A100:H100"/>
    <mergeCell ref="A101:H101"/>
    <mergeCell ref="A102:H102"/>
    <mergeCell ref="C103:H103"/>
    <mergeCell ref="C104:H104"/>
    <mergeCell ref="C105:H105"/>
    <mergeCell ref="C106:H106"/>
    <mergeCell ref="C107:H107"/>
    <mergeCell ref="A79:H79"/>
    <mergeCell ref="A89:H89"/>
    <mergeCell ref="A95:E95"/>
    <mergeCell ref="F95:G95"/>
    <mergeCell ref="A97:A98"/>
    <mergeCell ref="B97:E97"/>
    <mergeCell ref="F97:G97"/>
    <mergeCell ref="H97:H98"/>
    <mergeCell ref="A57:H57"/>
    <mergeCell ref="A76:H76"/>
    <mergeCell ref="A77:A78"/>
    <mergeCell ref="B77:E77"/>
    <mergeCell ref="F77:G77"/>
    <mergeCell ref="H77:H78"/>
    <mergeCell ref="A45:H45"/>
    <mergeCell ref="A50:H50"/>
    <mergeCell ref="A55:A56"/>
    <mergeCell ref="B55:E55"/>
    <mergeCell ref="F55:G55"/>
    <mergeCell ref="H55:H56"/>
    <mergeCell ref="A40:H40"/>
    <mergeCell ref="A9:H9"/>
    <mergeCell ref="A15:H15"/>
    <mergeCell ref="A21:C21"/>
    <mergeCell ref="D21:E21"/>
    <mergeCell ref="F21:G21"/>
    <mergeCell ref="A22:H22"/>
    <mergeCell ref="A29:A30"/>
    <mergeCell ref="B29:E29"/>
    <mergeCell ref="F29:G29"/>
    <mergeCell ref="H29:H30"/>
    <mergeCell ref="A31:H31"/>
    <mergeCell ref="A1:H1"/>
    <mergeCell ref="B3:H3"/>
    <mergeCell ref="B4:H4"/>
    <mergeCell ref="A5:H5"/>
    <mergeCell ref="A6:H6"/>
    <mergeCell ref="A7:A8"/>
    <mergeCell ref="B7:E7"/>
    <mergeCell ref="F7:G7"/>
    <mergeCell ref="H7:H8"/>
    <mergeCell ref="B2:H2"/>
  </mergeCells>
  <conditionalFormatting sqref="C123 C111 F145:F148">
    <cfRule type="cellIs" dxfId="86" priority="7" stopIfTrue="1" operator="equal">
      <formula>"OKAY"</formula>
    </cfRule>
    <cfRule type="cellIs" dxfId="85" priority="8" stopIfTrue="1" operator="equal">
      <formula>"ERROR"</formula>
    </cfRule>
  </conditionalFormatting>
  <conditionalFormatting sqref="H95:H96">
    <cfRule type="cellIs" dxfId="84" priority="5" stopIfTrue="1" operator="lessThanOrEqual">
      <formula>0.1</formula>
    </cfRule>
    <cfRule type="cellIs" dxfId="83" priority="6" stopIfTrue="1" operator="greaterThan">
      <formula>0.1</formula>
    </cfRule>
  </conditionalFormatting>
  <conditionalFormatting sqref="H21">
    <cfRule type="cellIs" dxfId="82" priority="4" stopIfTrue="1" operator="greaterThan">
      <formula>0.265</formula>
    </cfRule>
  </conditionalFormatting>
  <conditionalFormatting sqref="D123">
    <cfRule type="containsText" dxfId="81" priority="3" stopIfTrue="1" operator="containsText" text="Check values match in cells B125 and G99">
      <formula>NOT(ISERROR(SEARCH("Check values match in cells B125 and G99",D123)))</formula>
    </cfRule>
  </conditionalFormatting>
  <conditionalFormatting sqref="D111">
    <cfRule type="containsText" dxfId="80" priority="2" stopIfTrue="1" operator="containsText" text="Check values match in cells B125 and G99">
      <formula>NOT(ISERROR(SEARCH("Check values match in cells B125 and G99",D111)))</formula>
    </cfRule>
  </conditionalFormatting>
  <conditionalFormatting sqref="D21:E21">
    <cfRule type="cellIs" dxfId="79" priority="1" stopIfTrue="1" operator="equal">
      <formula>"Reduce salary on-costs"</formula>
    </cfRule>
  </conditionalFormatting>
  <dataValidations disablePrompts="1" count="1">
    <dataValidation type="whole" allowBlank="1" showInputMessage="1" showErrorMessage="1" errorTitle="Whole Numbers Only" error="Whole numbers only, no decimals please" sqref="B23:D27 F58:G73 F80:G87 B80:D87 B58:D73 B10:D13 F23:G27 F41:G43 F46:G48 F51:G53 B51:D53 B46:D48 F32:G38 B41:D43 B16:D19 B104:B111 B90:D92 F10:G13 B32:D38 B116:B123 F90:G92 F16:G19">
      <formula1>-9.99999999999999E+25</formula1>
      <formula2>9.99999999999999E+25</formula2>
    </dataValidation>
  </dataValidations>
  <pageMargins left="0.39370078740157483" right="0.39370078740157483" top="0.39370078740157483" bottom="0.39370078740157483" header="0.19685039370078741" footer="0.19685039370078741"/>
  <pageSetup paperSize="9" scale="93" fitToHeight="0" orientation="portrait" r:id="rId1"/>
  <headerFooter alignWithMargins="0">
    <oddFooter>&amp;L&amp;8&amp;F&amp;R&amp;8Page &amp;P of &amp;N</oddFooter>
  </headerFooter>
  <rowBreaks count="5" manualBreakCount="5">
    <brk id="28" max="7" man="1"/>
    <brk id="54" max="16383" man="1"/>
    <brk id="75" max="16383" man="1"/>
    <brk id="99" max="16383" man="1"/>
    <brk id="1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8"/>
  <sheetViews>
    <sheetView workbookViewId="0">
      <selection activeCell="A18" sqref="A18"/>
    </sheetView>
  </sheetViews>
  <sheetFormatPr defaultRowHeight="12.5"/>
  <cols>
    <col min="1" max="1" width="99.7265625" customWidth="1"/>
  </cols>
  <sheetData>
    <row r="1" spans="1:1" ht="45" customHeight="1">
      <c r="A1" s="40" t="s">
        <v>97</v>
      </c>
    </row>
    <row r="2" spans="1:1" ht="39" customHeight="1">
      <c r="A2" s="41" t="s">
        <v>98</v>
      </c>
    </row>
    <row r="3" spans="1:1" ht="33.75" customHeight="1">
      <c r="A3" s="9" t="s">
        <v>269</v>
      </c>
    </row>
    <row r="4" spans="1:1">
      <c r="A4" s="10"/>
    </row>
    <row r="5" spans="1:1" ht="17.25" customHeight="1">
      <c r="A5" s="10" t="s">
        <v>95</v>
      </c>
    </row>
    <row r="6" spans="1:1" ht="17.25" customHeight="1">
      <c r="A6" s="335" t="s">
        <v>268</v>
      </c>
    </row>
    <row r="7" spans="1:1" ht="17.25" customHeight="1">
      <c r="A7" s="335" t="s">
        <v>270</v>
      </c>
    </row>
    <row r="8" spans="1:1" ht="17.25" customHeight="1">
      <c r="A8" s="335" t="s">
        <v>271</v>
      </c>
    </row>
    <row r="9" spans="1:1" ht="12.75" customHeight="1">
      <c r="A9" s="42"/>
    </row>
    <row r="10" spans="1:1" ht="22.5" customHeight="1">
      <c r="A10" s="128" t="s">
        <v>96</v>
      </c>
    </row>
    <row r="11" spans="1:1" ht="20.25" customHeight="1">
      <c r="A11" s="159" t="s">
        <v>272</v>
      </c>
    </row>
    <row r="12" spans="1:1" ht="36.75" customHeight="1">
      <c r="A12" s="10" t="s">
        <v>273</v>
      </c>
    </row>
    <row r="13" spans="1:1" ht="59.25" customHeight="1">
      <c r="A13" s="10" t="s">
        <v>274</v>
      </c>
    </row>
    <row r="14" spans="1:1" ht="24" customHeight="1">
      <c r="A14" s="129" t="s">
        <v>99</v>
      </c>
    </row>
    <row r="15" spans="1:1" ht="90" customHeight="1">
      <c r="A15" s="10" t="s">
        <v>275</v>
      </c>
    </row>
    <row r="16" spans="1:1" ht="24.75" customHeight="1">
      <c r="A16" s="158" t="s">
        <v>101</v>
      </c>
    </row>
    <row r="17" spans="1:1" ht="67.5" customHeight="1">
      <c r="A17" s="18" t="s">
        <v>276</v>
      </c>
    </row>
    <row r="18" spans="1:1" ht="57" customHeight="1"/>
  </sheetData>
  <sheetProtection password="CA5B" sheet="1" selectLockedCells="1"/>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499984740745262"/>
    <pageSetUpPr fitToPage="1"/>
  </sheetPr>
  <dimension ref="A1:S166"/>
  <sheetViews>
    <sheetView showGridLines="0" zoomScaleNormal="100" zoomScaleSheetLayoutView="100" workbookViewId="0">
      <selection activeCell="B10" sqref="B10"/>
    </sheetView>
  </sheetViews>
  <sheetFormatPr defaultColWidth="9.1796875" defaultRowHeight="12.5"/>
  <cols>
    <col min="1" max="1" width="31.7265625" style="1" customWidth="1"/>
    <col min="2" max="4" width="10.453125" style="1" customWidth="1"/>
    <col min="5" max="5" width="10.54296875" style="1" customWidth="1"/>
    <col min="6" max="7" width="10" style="1" customWidth="1"/>
    <col min="8" max="8" width="10.7265625" style="1" customWidth="1"/>
    <col min="9" max="9" width="22.453125" style="1" customWidth="1"/>
    <col min="10" max="16384" width="9.1796875" style="1"/>
  </cols>
  <sheetData>
    <row r="1" spans="1:9" ht="55.5" customHeight="1">
      <c r="A1" s="393" t="s">
        <v>224</v>
      </c>
      <c r="B1" s="393"/>
      <c r="C1" s="393"/>
      <c r="D1" s="393"/>
      <c r="E1" s="393"/>
      <c r="F1" s="393"/>
      <c r="G1" s="393"/>
      <c r="H1" s="393"/>
      <c r="I1" s="45"/>
    </row>
    <row r="2" spans="1:9" ht="27" customHeight="1">
      <c r="A2" s="31" t="s">
        <v>231</v>
      </c>
      <c r="B2" s="458" t="str">
        <f>'APPROVED BUDGET'!B2:H2</f>
        <v>&lt;&gt;</v>
      </c>
      <c r="C2" s="458"/>
      <c r="D2" s="458"/>
      <c r="E2" s="458"/>
      <c r="F2" s="458"/>
      <c r="G2" s="458"/>
      <c r="H2" s="458"/>
      <c r="I2" s="45"/>
    </row>
    <row r="3" spans="1:9" ht="24.75" customHeight="1">
      <c r="A3" s="31" t="s">
        <v>32</v>
      </c>
      <c r="B3" s="458">
        <f>'APPLICATION BUDGET'!B2:H2</f>
        <v>0</v>
      </c>
      <c r="C3" s="458"/>
      <c r="D3" s="458"/>
      <c r="E3" s="458"/>
      <c r="F3" s="458"/>
      <c r="G3" s="458"/>
      <c r="H3" s="458"/>
    </row>
    <row r="4" spans="1:9" ht="24.75" customHeight="1">
      <c r="A4" s="31" t="s">
        <v>33</v>
      </c>
      <c r="B4" s="460">
        <f>'APPLICATION BUDGET'!B3:H3</f>
        <v>0</v>
      </c>
      <c r="C4" s="461"/>
      <c r="D4" s="461"/>
      <c r="E4" s="461"/>
      <c r="F4" s="461"/>
      <c r="G4" s="461"/>
      <c r="H4" s="461"/>
      <c r="I4" s="19"/>
    </row>
    <row r="5" spans="1:9" ht="33.75" customHeight="1">
      <c r="A5" s="394" t="s">
        <v>47</v>
      </c>
      <c r="B5" s="395"/>
      <c r="C5" s="395"/>
      <c r="D5" s="395"/>
      <c r="E5" s="395"/>
      <c r="F5" s="395"/>
      <c r="G5" s="395"/>
      <c r="H5" s="396"/>
    </row>
    <row r="6" spans="1:9" ht="21" customHeight="1">
      <c r="A6" s="364" t="s">
        <v>50</v>
      </c>
      <c r="B6" s="486"/>
      <c r="C6" s="486"/>
      <c r="D6" s="486"/>
      <c r="E6" s="486"/>
      <c r="F6" s="365"/>
      <c r="G6" s="365"/>
      <c r="H6" s="366"/>
    </row>
    <row r="7" spans="1:9" ht="24.75" customHeight="1">
      <c r="A7" s="367" t="s">
        <v>24</v>
      </c>
      <c r="B7" s="485" t="s">
        <v>84</v>
      </c>
      <c r="C7" s="485"/>
      <c r="D7" s="485"/>
      <c r="E7" s="485"/>
      <c r="F7" s="358" t="s">
        <v>28</v>
      </c>
      <c r="G7" s="358"/>
      <c r="H7" s="369" t="s">
        <v>85</v>
      </c>
      <c r="I7" s="500" t="s">
        <v>100</v>
      </c>
    </row>
    <row r="8" spans="1:9" ht="28.5" customHeight="1" thickBot="1">
      <c r="A8" s="368"/>
      <c r="B8" s="77" t="s">
        <v>21</v>
      </c>
      <c r="C8" s="77" t="s">
        <v>22</v>
      </c>
      <c r="D8" s="77" t="s">
        <v>23</v>
      </c>
      <c r="E8" s="26" t="s">
        <v>27</v>
      </c>
      <c r="F8" s="27" t="s">
        <v>29</v>
      </c>
      <c r="G8" s="28" t="s">
        <v>30</v>
      </c>
      <c r="H8" s="370"/>
      <c r="I8" s="501"/>
    </row>
    <row r="9" spans="1:9" ht="21" customHeight="1" thickTop="1">
      <c r="A9" s="413" t="s">
        <v>44</v>
      </c>
      <c r="B9" s="488"/>
      <c r="C9" s="414"/>
      <c r="D9" s="414"/>
      <c r="E9" s="414"/>
      <c r="F9" s="488"/>
      <c r="G9" s="488"/>
      <c r="H9" s="414"/>
      <c r="I9" s="146"/>
    </row>
    <row r="10" spans="1:9" ht="30" customHeight="1">
      <c r="A10" s="174" t="str">
        <f>IF(ISTEXT('VARIATION REQUEST'!A10),'VARIATION REQUEST'!A10,'APPROVED BUDGET'!A10)</f>
        <v>TEST</v>
      </c>
      <c r="B10" s="126"/>
      <c r="C10" s="53"/>
      <c r="D10" s="53"/>
      <c r="E10" s="116">
        <f>SUM(B10:D10)</f>
        <v>0</v>
      </c>
      <c r="F10" s="55"/>
      <c r="G10" s="243"/>
      <c r="H10" s="117">
        <f>SUM(E10:G10)</f>
        <v>0</v>
      </c>
      <c r="I10" s="260"/>
    </row>
    <row r="11" spans="1:9" ht="32.15" customHeight="1">
      <c r="A11" s="174">
        <f>IF(ISTEXT('VARIATION REQUEST'!A11),'VARIATION REQUEST'!A11,'APPROVED BUDGET'!A11)</f>
        <v>0</v>
      </c>
      <c r="B11" s="126"/>
      <c r="C11" s="53"/>
      <c r="D11" s="53"/>
      <c r="E11" s="116">
        <f t="shared" ref="E11:E13" si="0">SUM(B11:D11)</f>
        <v>0</v>
      </c>
      <c r="F11" s="55"/>
      <c r="G11" s="243"/>
      <c r="H11" s="117">
        <f>SUM(E11:G11)</f>
        <v>0</v>
      </c>
      <c r="I11" s="260"/>
    </row>
    <row r="12" spans="1:9" ht="32.15" customHeight="1">
      <c r="A12" s="174">
        <f>IF(ISTEXT('VARIATION REQUEST'!A12),'VARIATION REQUEST'!A12,'APPROVED BUDGET'!A12)</f>
        <v>0</v>
      </c>
      <c r="B12" s="126"/>
      <c r="C12" s="53"/>
      <c r="D12" s="53"/>
      <c r="E12" s="116">
        <f t="shared" si="0"/>
        <v>0</v>
      </c>
      <c r="F12" s="55"/>
      <c r="G12" s="243"/>
      <c r="H12" s="117">
        <f>SUM(E12:G12)</f>
        <v>0</v>
      </c>
      <c r="I12" s="260"/>
    </row>
    <row r="13" spans="1:9" ht="32.15" customHeight="1">
      <c r="A13" s="174">
        <f>IF(ISTEXT('VARIATION REQUEST'!A13),'VARIATION REQUEST'!A13,'APPROVED BUDGET'!A13)</f>
        <v>0</v>
      </c>
      <c r="B13" s="126"/>
      <c r="C13" s="53"/>
      <c r="D13" s="53"/>
      <c r="E13" s="116">
        <f t="shared" si="0"/>
        <v>0</v>
      </c>
      <c r="F13" s="55"/>
      <c r="G13" s="243"/>
      <c r="H13" s="117">
        <f>SUM(E13:G13)</f>
        <v>0</v>
      </c>
      <c r="I13" s="260"/>
    </row>
    <row r="14" spans="1:9" ht="32.15" customHeight="1" thickBot="1">
      <c r="A14" s="102" t="s">
        <v>61</v>
      </c>
      <c r="B14" s="114">
        <f t="shared" ref="B14:G14" si="1">SUM(B10:B13)</f>
        <v>0</v>
      </c>
      <c r="C14" s="79">
        <f t="shared" si="1"/>
        <v>0</v>
      </c>
      <c r="D14" s="79">
        <f t="shared" si="1"/>
        <v>0</v>
      </c>
      <c r="E14" s="79">
        <f t="shared" si="1"/>
        <v>0</v>
      </c>
      <c r="F14" s="114">
        <f t="shared" si="1"/>
        <v>0</v>
      </c>
      <c r="G14" s="114">
        <f t="shared" si="1"/>
        <v>0</v>
      </c>
      <c r="H14" s="79">
        <f>SUM(E14:G14)</f>
        <v>0</v>
      </c>
      <c r="I14" s="261"/>
    </row>
    <row r="15" spans="1:9" ht="21" customHeight="1" thickTop="1">
      <c r="A15" s="380" t="s">
        <v>45</v>
      </c>
      <c r="B15" s="489"/>
      <c r="C15" s="381"/>
      <c r="D15" s="381"/>
      <c r="E15" s="381"/>
      <c r="F15" s="489"/>
      <c r="G15" s="489"/>
      <c r="H15" s="382"/>
      <c r="I15" s="262"/>
    </row>
    <row r="16" spans="1:9" ht="29.25" customHeight="1">
      <c r="A16" s="174">
        <f>IF(ISTEXT('VARIATION REQUEST'!A16),'VARIATION REQUEST'!A16,'APPROVED BUDGET'!A16)</f>
        <v>0</v>
      </c>
      <c r="B16" s="126"/>
      <c r="C16" s="73"/>
      <c r="D16" s="73"/>
      <c r="E16" s="118">
        <f>SUM(B16:D16)</f>
        <v>0</v>
      </c>
      <c r="F16" s="55"/>
      <c r="G16" s="243"/>
      <c r="H16" s="119">
        <f>SUM(E16:G16)</f>
        <v>0</v>
      </c>
      <c r="I16" s="260"/>
    </row>
    <row r="17" spans="1:12" ht="32.15" customHeight="1">
      <c r="A17" s="174">
        <f>IF(ISTEXT('VARIATION REQUEST'!A17),'VARIATION REQUEST'!A17,'APPROVED BUDGET'!A17)</f>
        <v>0</v>
      </c>
      <c r="B17" s="126"/>
      <c r="C17" s="53"/>
      <c r="D17" s="53"/>
      <c r="E17" s="116">
        <f>SUM(B17:D17)</f>
        <v>0</v>
      </c>
      <c r="F17" s="55"/>
      <c r="G17" s="243"/>
      <c r="H17" s="119">
        <f>SUM(E17:G17)</f>
        <v>0</v>
      </c>
      <c r="I17" s="260"/>
    </row>
    <row r="18" spans="1:12" ht="32.15" customHeight="1">
      <c r="A18" s="174">
        <f>IF(ISTEXT('VARIATION REQUEST'!A18),'VARIATION REQUEST'!A18,'APPROVED BUDGET'!A18)</f>
        <v>0</v>
      </c>
      <c r="B18" s="126"/>
      <c r="C18" s="53"/>
      <c r="D18" s="53"/>
      <c r="E18" s="116">
        <f>SUM(B18:D18)</f>
        <v>0</v>
      </c>
      <c r="F18" s="55"/>
      <c r="G18" s="243"/>
      <c r="H18" s="119">
        <f>SUM(E18:G18)</f>
        <v>0</v>
      </c>
      <c r="I18" s="260"/>
    </row>
    <row r="19" spans="1:12" ht="32.15" customHeight="1">
      <c r="A19" s="174">
        <f>IF(ISTEXT('VARIATION REQUEST'!A19),'VARIATION REQUEST'!A19,'APPROVED BUDGET'!A19)</f>
        <v>0</v>
      </c>
      <c r="B19" s="126"/>
      <c r="C19" s="53"/>
      <c r="D19" s="53"/>
      <c r="E19" s="116">
        <f>SUM(B19:D19)</f>
        <v>0</v>
      </c>
      <c r="F19" s="55"/>
      <c r="G19" s="243"/>
      <c r="H19" s="119">
        <f>SUM(E19:G19)</f>
        <v>0</v>
      </c>
      <c r="I19" s="260"/>
    </row>
    <row r="20" spans="1:12" ht="32.15" customHeight="1">
      <c r="A20" s="103" t="s">
        <v>62</v>
      </c>
      <c r="B20" s="115">
        <f t="shared" ref="B20:G20" si="2">SUM(B16:B19)</f>
        <v>0</v>
      </c>
      <c r="C20" s="80">
        <f t="shared" si="2"/>
        <v>0</v>
      </c>
      <c r="D20" s="80">
        <f t="shared" si="2"/>
        <v>0</v>
      </c>
      <c r="E20" s="80">
        <f t="shared" si="2"/>
        <v>0</v>
      </c>
      <c r="F20" s="115">
        <f t="shared" si="2"/>
        <v>0</v>
      </c>
      <c r="G20" s="115">
        <f t="shared" si="2"/>
        <v>0</v>
      </c>
      <c r="H20" s="80">
        <f>SUM(E20:G20)</f>
        <v>0</v>
      </c>
      <c r="I20" s="261"/>
      <c r="J20" s="20"/>
    </row>
    <row r="21" spans="1:12" ht="20.149999999999999" customHeight="1" thickBot="1">
      <c r="A21" s="383" t="s">
        <v>198</v>
      </c>
      <c r="B21" s="384"/>
      <c r="C21" s="384"/>
      <c r="D21" s="385" t="e">
        <f>IF(H21&gt;26.5%, "Reduce salary on-costs", "")</f>
        <v>#DIV/0!</v>
      </c>
      <c r="E21" s="386"/>
      <c r="F21" s="390" t="s">
        <v>41</v>
      </c>
      <c r="G21" s="391"/>
      <c r="H21" s="281" t="e">
        <f>E20/E14</f>
        <v>#DIV/0!</v>
      </c>
      <c r="I21" s="263"/>
      <c r="J21" s="23"/>
      <c r="K21" s="23"/>
      <c r="L21" s="23"/>
    </row>
    <row r="22" spans="1:12" ht="21" customHeight="1" thickTop="1">
      <c r="A22" s="407" t="s">
        <v>18</v>
      </c>
      <c r="B22" s="490"/>
      <c r="C22" s="408"/>
      <c r="D22" s="408"/>
      <c r="E22" s="408"/>
      <c r="F22" s="490"/>
      <c r="G22" s="490"/>
      <c r="H22" s="409"/>
      <c r="I22" s="264"/>
    </row>
    <row r="23" spans="1:12" ht="32.25" customHeight="1">
      <c r="A23" s="174">
        <f>IF(ISTEXT('VARIATION REQUEST'!A23),'VARIATION REQUEST'!A23,'APPROVED BUDGET'!A23)</f>
        <v>0</v>
      </c>
      <c r="B23" s="126"/>
      <c r="C23" s="53"/>
      <c r="D23" s="53"/>
      <c r="E23" s="116">
        <f>SUM(B23:D23)</f>
        <v>0</v>
      </c>
      <c r="F23" s="55"/>
      <c r="G23" s="243"/>
      <c r="H23" s="120">
        <f t="shared" ref="H23:H28" si="3">SUM(E23:G23)</f>
        <v>0</v>
      </c>
      <c r="I23" s="260"/>
    </row>
    <row r="24" spans="1:12" ht="32.15" customHeight="1">
      <c r="A24" s="174">
        <f>IF(ISTEXT('VARIATION REQUEST'!A24),'VARIATION REQUEST'!A24,'APPROVED BUDGET'!A24)</f>
        <v>0</v>
      </c>
      <c r="B24" s="126"/>
      <c r="C24" s="53"/>
      <c r="D24" s="53"/>
      <c r="E24" s="116">
        <f>SUM(B24:D24)</f>
        <v>0</v>
      </c>
      <c r="F24" s="55"/>
      <c r="G24" s="243"/>
      <c r="H24" s="120">
        <f t="shared" si="3"/>
        <v>0</v>
      </c>
      <c r="I24" s="260"/>
    </row>
    <row r="25" spans="1:12" ht="32.15" customHeight="1">
      <c r="A25" s="174">
        <f>IF(ISTEXT('VARIATION REQUEST'!A25),'VARIATION REQUEST'!A25,'APPROVED BUDGET'!A25)</f>
        <v>0</v>
      </c>
      <c r="B25" s="126"/>
      <c r="C25" s="53"/>
      <c r="D25" s="53"/>
      <c r="E25" s="116">
        <f>SUM(B25:D25)</f>
        <v>0</v>
      </c>
      <c r="F25" s="55"/>
      <c r="G25" s="243"/>
      <c r="H25" s="120">
        <f t="shared" si="3"/>
        <v>0</v>
      </c>
      <c r="I25" s="260"/>
    </row>
    <row r="26" spans="1:12" ht="32.15" customHeight="1">
      <c r="A26" s="174">
        <f>IF(ISTEXT('VARIATION REQUEST'!A26),'VARIATION REQUEST'!A26,'APPROVED BUDGET'!A26)</f>
        <v>0</v>
      </c>
      <c r="B26" s="126"/>
      <c r="C26" s="53"/>
      <c r="D26" s="53"/>
      <c r="E26" s="116">
        <f>SUM(B26:D26)</f>
        <v>0</v>
      </c>
      <c r="F26" s="55"/>
      <c r="G26" s="243"/>
      <c r="H26" s="120">
        <f t="shared" si="3"/>
        <v>0</v>
      </c>
      <c r="I26" s="260"/>
    </row>
    <row r="27" spans="1:12" ht="32.15" customHeight="1">
      <c r="A27" s="174">
        <f>IF(ISTEXT('VARIATION REQUEST'!A27),'VARIATION REQUEST'!A27,'APPROVED BUDGET'!A27)</f>
        <v>0</v>
      </c>
      <c r="B27" s="126"/>
      <c r="C27" s="53"/>
      <c r="D27" s="53"/>
      <c r="E27" s="116">
        <f>SUM(B27:D27)</f>
        <v>0</v>
      </c>
      <c r="F27" s="55"/>
      <c r="G27" s="243"/>
      <c r="H27" s="120">
        <f t="shared" si="3"/>
        <v>0</v>
      </c>
      <c r="I27" s="260"/>
    </row>
    <row r="28" spans="1:12" ht="32.15" customHeight="1" thickBot="1">
      <c r="A28" s="102" t="s">
        <v>63</v>
      </c>
      <c r="B28" s="114">
        <f t="shared" ref="B28:G28" si="4">SUM(B23:B27)</f>
        <v>0</v>
      </c>
      <c r="C28" s="79">
        <f t="shared" si="4"/>
        <v>0</v>
      </c>
      <c r="D28" s="79">
        <f t="shared" si="4"/>
        <v>0</v>
      </c>
      <c r="E28" s="79">
        <f t="shared" si="4"/>
        <v>0</v>
      </c>
      <c r="F28" s="114">
        <f t="shared" si="4"/>
        <v>0</v>
      </c>
      <c r="G28" s="114">
        <f t="shared" si="4"/>
        <v>0</v>
      </c>
      <c r="H28" s="79">
        <f t="shared" si="3"/>
        <v>0</v>
      </c>
      <c r="I28" s="261"/>
    </row>
    <row r="29" spans="1:12" ht="39.65" customHeight="1" thickTop="1">
      <c r="A29" s="378" t="s">
        <v>24</v>
      </c>
      <c r="B29" s="421" t="s">
        <v>84</v>
      </c>
      <c r="C29" s="421"/>
      <c r="D29" s="421"/>
      <c r="E29" s="421"/>
      <c r="F29" s="406" t="s">
        <v>28</v>
      </c>
      <c r="G29" s="406"/>
      <c r="H29" s="410" t="s">
        <v>85</v>
      </c>
      <c r="I29" s="500" t="s">
        <v>100</v>
      </c>
    </row>
    <row r="30" spans="1:12" ht="27.75" customHeight="1" thickBot="1">
      <c r="A30" s="379"/>
      <c r="B30" s="77" t="s">
        <v>21</v>
      </c>
      <c r="C30" s="77" t="s">
        <v>22</v>
      </c>
      <c r="D30" s="77" t="s">
        <v>23</v>
      </c>
      <c r="E30" s="29" t="s">
        <v>27</v>
      </c>
      <c r="F30" s="27" t="s">
        <v>29</v>
      </c>
      <c r="G30" s="30" t="s">
        <v>30</v>
      </c>
      <c r="H30" s="370"/>
      <c r="I30" s="501"/>
    </row>
    <row r="31" spans="1:12" ht="21" customHeight="1" thickTop="1">
      <c r="A31" s="415" t="s">
        <v>73</v>
      </c>
      <c r="B31" s="491"/>
      <c r="C31" s="416"/>
      <c r="D31" s="416"/>
      <c r="E31" s="416"/>
      <c r="F31" s="491"/>
      <c r="G31" s="491"/>
      <c r="H31" s="417"/>
      <c r="I31" s="147"/>
    </row>
    <row r="32" spans="1:12" ht="32.25" customHeight="1">
      <c r="A32" s="174">
        <f>IF(ISTEXT('VARIATION REQUEST'!A32),'VARIATION REQUEST'!A32,'APPROVED BUDGET'!A32)</f>
        <v>0</v>
      </c>
      <c r="B32" s="126"/>
      <c r="C32" s="53"/>
      <c r="D32" s="53"/>
      <c r="E32" s="116">
        <f t="shared" ref="E32:E38" si="5">SUM(B32:D32)</f>
        <v>0</v>
      </c>
      <c r="F32" s="55"/>
      <c r="G32" s="55"/>
      <c r="H32" s="120">
        <f>SUM(E32:G32)</f>
        <v>0</v>
      </c>
      <c r="I32" s="260"/>
    </row>
    <row r="33" spans="1:9" ht="32.15" customHeight="1">
      <c r="A33" s="174">
        <f>IF(ISTEXT('VARIATION REQUEST'!A33),'VARIATION REQUEST'!A33,'APPROVED BUDGET'!A33)</f>
        <v>0</v>
      </c>
      <c r="B33" s="126"/>
      <c r="C33" s="53"/>
      <c r="D33" s="53"/>
      <c r="E33" s="116">
        <f t="shared" si="5"/>
        <v>0</v>
      </c>
      <c r="F33" s="55"/>
      <c r="G33" s="55"/>
      <c r="H33" s="120">
        <f t="shared" ref="H33:H38" si="6">SUM(E33:G33)</f>
        <v>0</v>
      </c>
      <c r="I33" s="260"/>
    </row>
    <row r="34" spans="1:9" ht="32.15" customHeight="1">
      <c r="A34" s="174">
        <f>IF(ISTEXT('VARIATION REQUEST'!A34),'VARIATION REQUEST'!A34,'APPROVED BUDGET'!A34)</f>
        <v>0</v>
      </c>
      <c r="B34" s="126"/>
      <c r="C34" s="53"/>
      <c r="D34" s="53"/>
      <c r="E34" s="116">
        <f t="shared" si="5"/>
        <v>0</v>
      </c>
      <c r="F34" s="55"/>
      <c r="G34" s="55"/>
      <c r="H34" s="120">
        <f t="shared" si="6"/>
        <v>0</v>
      </c>
      <c r="I34" s="260"/>
    </row>
    <row r="35" spans="1:9" ht="32.15" customHeight="1">
      <c r="A35" s="174">
        <f>IF(ISTEXT('VARIATION REQUEST'!A35),'VARIATION REQUEST'!A35,'APPROVED BUDGET'!A35)</f>
        <v>0</v>
      </c>
      <c r="B35" s="126"/>
      <c r="C35" s="53"/>
      <c r="D35" s="53"/>
      <c r="E35" s="116">
        <f t="shared" si="5"/>
        <v>0</v>
      </c>
      <c r="F35" s="55"/>
      <c r="G35" s="55"/>
      <c r="H35" s="120">
        <f t="shared" si="6"/>
        <v>0</v>
      </c>
      <c r="I35" s="260"/>
    </row>
    <row r="36" spans="1:9" ht="32.15" customHeight="1">
      <c r="A36" s="174">
        <f>IF(ISTEXT('VARIATION REQUEST'!A36),'VARIATION REQUEST'!A36,'APPROVED BUDGET'!A36)</f>
        <v>0</v>
      </c>
      <c r="B36" s="126"/>
      <c r="C36" s="53"/>
      <c r="D36" s="53"/>
      <c r="E36" s="116">
        <f t="shared" si="5"/>
        <v>0</v>
      </c>
      <c r="F36" s="55"/>
      <c r="G36" s="55"/>
      <c r="H36" s="120">
        <f t="shared" si="6"/>
        <v>0</v>
      </c>
      <c r="I36" s="260"/>
    </row>
    <row r="37" spans="1:9" ht="32.15" customHeight="1">
      <c r="A37" s="174">
        <f>IF(ISTEXT('VARIATION REQUEST'!A37),'VARIATION REQUEST'!A37,'APPROVED BUDGET'!A37)</f>
        <v>0</v>
      </c>
      <c r="B37" s="126"/>
      <c r="C37" s="53"/>
      <c r="D37" s="53"/>
      <c r="E37" s="116">
        <f t="shared" si="5"/>
        <v>0</v>
      </c>
      <c r="F37" s="55"/>
      <c r="G37" s="55"/>
      <c r="H37" s="120">
        <f t="shared" si="6"/>
        <v>0</v>
      </c>
      <c r="I37" s="260"/>
    </row>
    <row r="38" spans="1:9" ht="32.15" customHeight="1">
      <c r="A38" s="174">
        <f>IF(ISTEXT('VARIATION REQUEST'!A38),'VARIATION REQUEST'!A38,'APPROVED BUDGET'!A38)</f>
        <v>0</v>
      </c>
      <c r="B38" s="126"/>
      <c r="C38" s="53"/>
      <c r="D38" s="53"/>
      <c r="E38" s="116">
        <f t="shared" si="5"/>
        <v>0</v>
      </c>
      <c r="F38" s="55"/>
      <c r="G38" s="55"/>
      <c r="H38" s="120">
        <f t="shared" si="6"/>
        <v>0</v>
      </c>
      <c r="I38" s="260"/>
    </row>
    <row r="39" spans="1:9" ht="32.15" customHeight="1" thickBot="1">
      <c r="A39" s="102" t="s">
        <v>64</v>
      </c>
      <c r="B39" s="114">
        <f t="shared" ref="B39:G39" si="7">SUM(B32:B38)</f>
        <v>0</v>
      </c>
      <c r="C39" s="79">
        <f t="shared" si="7"/>
        <v>0</v>
      </c>
      <c r="D39" s="79">
        <f t="shared" si="7"/>
        <v>0</v>
      </c>
      <c r="E39" s="79">
        <f t="shared" si="7"/>
        <v>0</v>
      </c>
      <c r="F39" s="114">
        <f t="shared" si="7"/>
        <v>0</v>
      </c>
      <c r="G39" s="114">
        <f t="shared" si="7"/>
        <v>0</v>
      </c>
      <c r="H39" s="79">
        <f>SUM(E39:G39)</f>
        <v>0</v>
      </c>
      <c r="I39" s="261"/>
    </row>
    <row r="40" spans="1:9" ht="21" customHeight="1" thickTop="1">
      <c r="A40" s="403" t="s">
        <v>46</v>
      </c>
      <c r="B40" s="487"/>
      <c r="C40" s="404"/>
      <c r="D40" s="404"/>
      <c r="E40" s="404"/>
      <c r="F40" s="487"/>
      <c r="G40" s="487"/>
      <c r="H40" s="405"/>
      <c r="I40" s="265"/>
    </row>
    <row r="41" spans="1:9" ht="31.5" customHeight="1">
      <c r="A41" s="174">
        <f>IF(ISTEXT('VARIATION REQUEST'!A41),'VARIATION REQUEST'!A41,'APPROVED BUDGET'!A41)</f>
        <v>0</v>
      </c>
      <c r="B41" s="126"/>
      <c r="C41" s="53"/>
      <c r="D41" s="53"/>
      <c r="E41" s="116">
        <f>SUM(B41:D41)</f>
        <v>0</v>
      </c>
      <c r="F41" s="55"/>
      <c r="G41" s="55"/>
      <c r="H41" s="120">
        <f>SUM(E41:G41)</f>
        <v>0</v>
      </c>
      <c r="I41" s="260"/>
    </row>
    <row r="42" spans="1:9" ht="32.15" customHeight="1">
      <c r="A42" s="174">
        <f>IF(ISTEXT('VARIATION REQUEST'!A42),'VARIATION REQUEST'!A41,'APPROVED BUDGET'!A42)</f>
        <v>0</v>
      </c>
      <c r="B42" s="126"/>
      <c r="C42" s="53"/>
      <c r="D42" s="53"/>
      <c r="E42" s="116">
        <f>SUM(B42:D42)</f>
        <v>0</v>
      </c>
      <c r="F42" s="55"/>
      <c r="G42" s="55"/>
      <c r="H42" s="120">
        <f>SUM(E42:G42)</f>
        <v>0</v>
      </c>
      <c r="I42" s="260"/>
    </row>
    <row r="43" spans="1:9" ht="32.15" customHeight="1">
      <c r="A43" s="174">
        <f>IF(ISTEXT('VARIATION REQUEST'!A43),'VARIATION REQUEST'!A41,'APPROVED BUDGET'!A43)</f>
        <v>0</v>
      </c>
      <c r="B43" s="126"/>
      <c r="C43" s="53"/>
      <c r="D43" s="53"/>
      <c r="E43" s="116">
        <f>SUM(B43:D43)</f>
        <v>0</v>
      </c>
      <c r="F43" s="55"/>
      <c r="G43" s="55"/>
      <c r="H43" s="120">
        <f>SUM(E43:G43)</f>
        <v>0</v>
      </c>
      <c r="I43" s="260"/>
    </row>
    <row r="44" spans="1:9" ht="32.15" customHeight="1" thickBot="1">
      <c r="A44" s="102" t="s">
        <v>65</v>
      </c>
      <c r="B44" s="114">
        <f t="shared" ref="B44:G44" si="8">SUM(B41:B43)</f>
        <v>0</v>
      </c>
      <c r="C44" s="79">
        <f t="shared" si="8"/>
        <v>0</v>
      </c>
      <c r="D44" s="79">
        <f t="shared" si="8"/>
        <v>0</v>
      </c>
      <c r="E44" s="79">
        <f t="shared" si="8"/>
        <v>0</v>
      </c>
      <c r="F44" s="114">
        <f t="shared" si="8"/>
        <v>0</v>
      </c>
      <c r="G44" s="114">
        <f t="shared" si="8"/>
        <v>0</v>
      </c>
      <c r="H44" s="79">
        <f>SUM(E44:G44)</f>
        <v>0</v>
      </c>
      <c r="I44" s="261"/>
    </row>
    <row r="45" spans="1:9" ht="21" customHeight="1" thickTop="1">
      <c r="A45" s="403" t="s">
        <v>19</v>
      </c>
      <c r="B45" s="487"/>
      <c r="C45" s="404"/>
      <c r="D45" s="404"/>
      <c r="E45" s="404"/>
      <c r="F45" s="487"/>
      <c r="G45" s="487"/>
      <c r="H45" s="405"/>
      <c r="I45" s="265"/>
    </row>
    <row r="46" spans="1:9" ht="31.5" customHeight="1">
      <c r="A46" s="174">
        <f>IF(ISTEXT('VARIATION REQUEST'!A46),'VARIATION REQUEST'!A46,'APPROVED BUDGET'!A46)</f>
        <v>0</v>
      </c>
      <c r="B46" s="126"/>
      <c r="C46" s="53"/>
      <c r="D46" s="53"/>
      <c r="E46" s="116">
        <f>SUM(B46:D46)</f>
        <v>0</v>
      </c>
      <c r="F46" s="55"/>
      <c r="G46" s="55"/>
      <c r="H46" s="120">
        <f>SUM(E46:G46)</f>
        <v>0</v>
      </c>
      <c r="I46" s="260"/>
    </row>
    <row r="47" spans="1:9" ht="32.15" customHeight="1">
      <c r="A47" s="174">
        <f>IF(ISTEXT('VARIATION REQUEST'!A47),'VARIATION REQUEST'!A47,'APPROVED BUDGET'!A47)</f>
        <v>0</v>
      </c>
      <c r="B47" s="126"/>
      <c r="C47" s="53"/>
      <c r="D47" s="53"/>
      <c r="E47" s="116">
        <f>SUM(B47:D47)</f>
        <v>0</v>
      </c>
      <c r="F47" s="55"/>
      <c r="G47" s="55"/>
      <c r="H47" s="120">
        <f>SUM(E47:G47)</f>
        <v>0</v>
      </c>
      <c r="I47" s="260"/>
    </row>
    <row r="48" spans="1:9" ht="32.15" customHeight="1">
      <c r="A48" s="174">
        <f>IF(ISTEXT('VARIATION REQUEST'!A48),'VARIATION REQUEST'!A48,'APPROVED BUDGET'!A48)</f>
        <v>0</v>
      </c>
      <c r="B48" s="126"/>
      <c r="C48" s="53"/>
      <c r="D48" s="53"/>
      <c r="E48" s="116">
        <f>SUM(B48:D48)</f>
        <v>0</v>
      </c>
      <c r="F48" s="55"/>
      <c r="G48" s="55"/>
      <c r="H48" s="120">
        <f>SUM(E48:G48)</f>
        <v>0</v>
      </c>
      <c r="I48" s="260"/>
    </row>
    <row r="49" spans="1:9" ht="32.15" customHeight="1" thickBot="1">
      <c r="A49" s="102" t="s">
        <v>66</v>
      </c>
      <c r="B49" s="114">
        <f t="shared" ref="B49:G49" si="9">SUM(B46:B48)</f>
        <v>0</v>
      </c>
      <c r="C49" s="79">
        <f t="shared" si="9"/>
        <v>0</v>
      </c>
      <c r="D49" s="79">
        <f t="shared" si="9"/>
        <v>0</v>
      </c>
      <c r="E49" s="79">
        <f t="shared" si="9"/>
        <v>0</v>
      </c>
      <c r="F49" s="114">
        <f t="shared" si="9"/>
        <v>0</v>
      </c>
      <c r="G49" s="114">
        <f t="shared" si="9"/>
        <v>0</v>
      </c>
      <c r="H49" s="79">
        <f>SUM(E49:G49)</f>
        <v>0</v>
      </c>
      <c r="I49" s="261"/>
    </row>
    <row r="50" spans="1:9" ht="21" customHeight="1" thickTop="1">
      <c r="A50" s="397" t="s">
        <v>20</v>
      </c>
      <c r="B50" s="492"/>
      <c r="C50" s="398"/>
      <c r="D50" s="398"/>
      <c r="E50" s="398"/>
      <c r="F50" s="492"/>
      <c r="G50" s="492"/>
      <c r="H50" s="399"/>
      <c r="I50" s="264"/>
    </row>
    <row r="51" spans="1:9" ht="31.5" customHeight="1">
      <c r="A51" s="174">
        <f>IF(ISTEXT('VARIATION REQUEST'!A51),'VARIATION REQUEST'!A51,'APPROVED BUDGET'!A51)</f>
        <v>0</v>
      </c>
      <c r="B51" s="126"/>
      <c r="C51" s="53"/>
      <c r="D51" s="53"/>
      <c r="E51" s="116">
        <f>SUM(B51:D51)</f>
        <v>0</v>
      </c>
      <c r="F51" s="55"/>
      <c r="G51" s="55"/>
      <c r="H51" s="120">
        <f>SUM(E51:G51)</f>
        <v>0</v>
      </c>
      <c r="I51" s="260"/>
    </row>
    <row r="52" spans="1:9" ht="32.15" customHeight="1">
      <c r="A52" s="174">
        <f>IF(ISTEXT('VARIATION REQUEST'!A52),'VARIATION REQUEST'!A52,'APPROVED BUDGET'!A52)</f>
        <v>0</v>
      </c>
      <c r="B52" s="126"/>
      <c r="C52" s="53"/>
      <c r="D52" s="53"/>
      <c r="E52" s="116">
        <f>SUM(B52:D52)</f>
        <v>0</v>
      </c>
      <c r="F52" s="55"/>
      <c r="G52" s="55"/>
      <c r="H52" s="120">
        <f>SUM(E52:G52)</f>
        <v>0</v>
      </c>
      <c r="I52" s="260"/>
    </row>
    <row r="53" spans="1:9" ht="32.15" customHeight="1">
      <c r="A53" s="174">
        <f>IF(ISTEXT('VARIATION REQUEST'!A53),'VARIATION REQUEST'!A53,'APPROVED BUDGET'!A53)</f>
        <v>0</v>
      </c>
      <c r="B53" s="126"/>
      <c r="C53" s="53"/>
      <c r="D53" s="53"/>
      <c r="E53" s="116">
        <f>SUM(B53:D53)</f>
        <v>0</v>
      </c>
      <c r="F53" s="55"/>
      <c r="G53" s="55"/>
      <c r="H53" s="120">
        <f>SUM(E53:G53)</f>
        <v>0</v>
      </c>
      <c r="I53" s="260"/>
    </row>
    <row r="54" spans="1:9" ht="32.15" customHeight="1" thickBot="1">
      <c r="A54" s="102" t="s">
        <v>67</v>
      </c>
      <c r="B54" s="114">
        <f t="shared" ref="B54:G54" si="10">SUM(B51:B53)</f>
        <v>0</v>
      </c>
      <c r="C54" s="79">
        <f t="shared" si="10"/>
        <v>0</v>
      </c>
      <c r="D54" s="79">
        <f t="shared" si="10"/>
        <v>0</v>
      </c>
      <c r="E54" s="79">
        <f t="shared" si="10"/>
        <v>0</v>
      </c>
      <c r="F54" s="114">
        <f t="shared" si="10"/>
        <v>0</v>
      </c>
      <c r="G54" s="114">
        <f t="shared" si="10"/>
        <v>0</v>
      </c>
      <c r="H54" s="79">
        <f>SUM(E54:G54)</f>
        <v>0</v>
      </c>
      <c r="I54" s="261"/>
    </row>
    <row r="55" spans="1:9" ht="38.5" customHeight="1" thickTop="1">
      <c r="A55" s="378" t="s">
        <v>24</v>
      </c>
      <c r="B55" s="421" t="s">
        <v>84</v>
      </c>
      <c r="C55" s="421"/>
      <c r="D55" s="421"/>
      <c r="E55" s="421"/>
      <c r="F55" s="406" t="s">
        <v>28</v>
      </c>
      <c r="G55" s="406"/>
      <c r="H55" s="410" t="s">
        <v>85</v>
      </c>
      <c r="I55" s="500" t="s">
        <v>100</v>
      </c>
    </row>
    <row r="56" spans="1:9" ht="27.75" customHeight="1" thickBot="1">
      <c r="A56" s="379"/>
      <c r="B56" s="25" t="s">
        <v>21</v>
      </c>
      <c r="C56" s="25" t="s">
        <v>22</v>
      </c>
      <c r="D56" s="25" t="s">
        <v>23</v>
      </c>
      <c r="E56" s="29" t="s">
        <v>27</v>
      </c>
      <c r="F56" s="27" t="s">
        <v>29</v>
      </c>
      <c r="G56" s="28" t="s">
        <v>30</v>
      </c>
      <c r="H56" s="370"/>
      <c r="I56" s="501"/>
    </row>
    <row r="57" spans="1:9" ht="21" customHeight="1" thickTop="1">
      <c r="A57" s="400" t="s">
        <v>56</v>
      </c>
      <c r="B57" s="493"/>
      <c r="C57" s="401"/>
      <c r="D57" s="401"/>
      <c r="E57" s="401"/>
      <c r="F57" s="493"/>
      <c r="G57" s="493"/>
      <c r="H57" s="402"/>
      <c r="I57" s="148"/>
    </row>
    <row r="58" spans="1:9" ht="31.5" customHeight="1">
      <c r="A58" s="174">
        <f>IF(ISTEXT('VARIATION REQUEST'!A58),'VARIATION REQUEST'!A58,'APPROVED BUDGET'!A58)</f>
        <v>0</v>
      </c>
      <c r="B58" s="126"/>
      <c r="C58" s="53"/>
      <c r="D58" s="53"/>
      <c r="E58" s="116">
        <f t="shared" ref="E58:E73" si="11">SUM(B58:D58)</f>
        <v>0</v>
      </c>
      <c r="F58" s="55"/>
      <c r="G58" s="55"/>
      <c r="H58" s="120">
        <f>SUM(E58:G58)</f>
        <v>0</v>
      </c>
      <c r="I58" s="260"/>
    </row>
    <row r="59" spans="1:9" ht="32.15" customHeight="1">
      <c r="A59" s="174">
        <f>IF(ISTEXT('VARIATION REQUEST'!A59),'VARIATION REQUEST'!A59,'APPROVED BUDGET'!A59)</f>
        <v>0</v>
      </c>
      <c r="B59" s="126"/>
      <c r="C59" s="53"/>
      <c r="D59" s="53"/>
      <c r="E59" s="116">
        <f t="shared" si="11"/>
        <v>0</v>
      </c>
      <c r="F59" s="55"/>
      <c r="G59" s="55"/>
      <c r="H59" s="120">
        <f t="shared" ref="H59:H73" si="12">SUM(E59:G59)</f>
        <v>0</v>
      </c>
      <c r="I59" s="260"/>
    </row>
    <row r="60" spans="1:9" ht="32.15" customHeight="1">
      <c r="A60" s="174">
        <f>IF(ISTEXT('VARIATION REQUEST'!A60),'VARIATION REQUEST'!A60,'APPROVED BUDGET'!A60)</f>
        <v>0</v>
      </c>
      <c r="B60" s="126"/>
      <c r="C60" s="53"/>
      <c r="D60" s="53"/>
      <c r="E60" s="116">
        <f t="shared" si="11"/>
        <v>0</v>
      </c>
      <c r="F60" s="55"/>
      <c r="G60" s="55"/>
      <c r="H60" s="120">
        <f t="shared" si="12"/>
        <v>0</v>
      </c>
      <c r="I60" s="260"/>
    </row>
    <row r="61" spans="1:9" ht="32.15" customHeight="1">
      <c r="A61" s="174">
        <f>IF(ISTEXT('VARIATION REQUEST'!A61),'VARIATION REQUEST'!A61,'APPROVED BUDGET'!A61)</f>
        <v>0</v>
      </c>
      <c r="B61" s="126"/>
      <c r="C61" s="53"/>
      <c r="D61" s="53"/>
      <c r="E61" s="116">
        <f t="shared" si="11"/>
        <v>0</v>
      </c>
      <c r="F61" s="55"/>
      <c r="G61" s="55"/>
      <c r="H61" s="120">
        <f t="shared" si="12"/>
        <v>0</v>
      </c>
      <c r="I61" s="260"/>
    </row>
    <row r="62" spans="1:9" ht="32.15" customHeight="1">
      <c r="A62" s="174">
        <f>IF(ISTEXT('VARIATION REQUEST'!A62),'VARIATION REQUEST'!A62,'APPROVED BUDGET'!A62)</f>
        <v>0</v>
      </c>
      <c r="B62" s="126"/>
      <c r="C62" s="53"/>
      <c r="D62" s="53"/>
      <c r="E62" s="116">
        <f t="shared" si="11"/>
        <v>0</v>
      </c>
      <c r="F62" s="55"/>
      <c r="G62" s="55"/>
      <c r="H62" s="120">
        <f t="shared" si="12"/>
        <v>0</v>
      </c>
      <c r="I62" s="260"/>
    </row>
    <row r="63" spans="1:9" ht="32.15" customHeight="1">
      <c r="A63" s="174">
        <f>IF(ISTEXT('VARIATION REQUEST'!A63),'VARIATION REQUEST'!A63,'APPROVED BUDGET'!A63)</f>
        <v>0</v>
      </c>
      <c r="B63" s="126"/>
      <c r="C63" s="53"/>
      <c r="D63" s="53"/>
      <c r="E63" s="116">
        <f t="shared" si="11"/>
        <v>0</v>
      </c>
      <c r="F63" s="55"/>
      <c r="G63" s="55"/>
      <c r="H63" s="120">
        <f t="shared" si="12"/>
        <v>0</v>
      </c>
      <c r="I63" s="260"/>
    </row>
    <row r="64" spans="1:9" ht="32.15" customHeight="1">
      <c r="A64" s="174">
        <f>IF(ISTEXT('VARIATION REQUEST'!A64),'VARIATION REQUEST'!A64,'APPROVED BUDGET'!A64)</f>
        <v>0</v>
      </c>
      <c r="B64" s="126"/>
      <c r="C64" s="53"/>
      <c r="D64" s="53"/>
      <c r="E64" s="116">
        <f t="shared" si="11"/>
        <v>0</v>
      </c>
      <c r="F64" s="55"/>
      <c r="G64" s="55"/>
      <c r="H64" s="120">
        <f t="shared" si="12"/>
        <v>0</v>
      </c>
      <c r="I64" s="260"/>
    </row>
    <row r="65" spans="1:9" ht="32.15" customHeight="1">
      <c r="A65" s="174">
        <f>IF(ISTEXT('VARIATION REQUEST'!A65),'VARIATION REQUEST'!A65,'APPROVED BUDGET'!A65)</f>
        <v>0</v>
      </c>
      <c r="B65" s="126"/>
      <c r="C65" s="53"/>
      <c r="D65" s="53"/>
      <c r="E65" s="116">
        <f t="shared" si="11"/>
        <v>0</v>
      </c>
      <c r="F65" s="55"/>
      <c r="G65" s="55"/>
      <c r="H65" s="120">
        <f t="shared" si="12"/>
        <v>0</v>
      </c>
      <c r="I65" s="260"/>
    </row>
    <row r="66" spans="1:9" ht="32.15" customHeight="1">
      <c r="A66" s="174">
        <f>IF(ISTEXT('VARIATION REQUEST'!A66),'VARIATION REQUEST'!A66,'APPROVED BUDGET'!A66)</f>
        <v>0</v>
      </c>
      <c r="B66" s="126"/>
      <c r="C66" s="53"/>
      <c r="D66" s="53"/>
      <c r="E66" s="116">
        <f t="shared" si="11"/>
        <v>0</v>
      </c>
      <c r="F66" s="55"/>
      <c r="G66" s="55"/>
      <c r="H66" s="120">
        <f t="shared" si="12"/>
        <v>0</v>
      </c>
      <c r="I66" s="260"/>
    </row>
    <row r="67" spans="1:9" ht="32.15" customHeight="1">
      <c r="A67" s="174">
        <f>IF(ISTEXT('VARIATION REQUEST'!A67),'VARIATION REQUEST'!A67,'APPROVED BUDGET'!A67)</f>
        <v>0</v>
      </c>
      <c r="B67" s="126"/>
      <c r="C67" s="53"/>
      <c r="D67" s="53"/>
      <c r="E67" s="116">
        <f t="shared" si="11"/>
        <v>0</v>
      </c>
      <c r="F67" s="55"/>
      <c r="G67" s="55"/>
      <c r="H67" s="120">
        <f t="shared" si="12"/>
        <v>0</v>
      </c>
      <c r="I67" s="260"/>
    </row>
    <row r="68" spans="1:9" ht="32.15" customHeight="1">
      <c r="A68" s="174">
        <f>IF(ISTEXT('VARIATION REQUEST'!A68),'VARIATION REQUEST'!A68,'APPROVED BUDGET'!A68)</f>
        <v>0</v>
      </c>
      <c r="B68" s="126"/>
      <c r="C68" s="53"/>
      <c r="D68" s="53"/>
      <c r="E68" s="116">
        <f t="shared" si="11"/>
        <v>0</v>
      </c>
      <c r="F68" s="55"/>
      <c r="G68" s="55"/>
      <c r="H68" s="120">
        <f t="shared" si="12"/>
        <v>0</v>
      </c>
      <c r="I68" s="260"/>
    </row>
    <row r="69" spans="1:9" ht="32.15" customHeight="1">
      <c r="A69" s="174">
        <f>IF(ISTEXT('VARIATION REQUEST'!A69),'VARIATION REQUEST'!A69,'APPROVED BUDGET'!A69)</f>
        <v>0</v>
      </c>
      <c r="B69" s="126"/>
      <c r="C69" s="53"/>
      <c r="D69" s="53"/>
      <c r="E69" s="116">
        <f t="shared" si="11"/>
        <v>0</v>
      </c>
      <c r="F69" s="55"/>
      <c r="G69" s="55"/>
      <c r="H69" s="120">
        <f t="shared" si="12"/>
        <v>0</v>
      </c>
      <c r="I69" s="260"/>
    </row>
    <row r="70" spans="1:9" ht="32.15" customHeight="1">
      <c r="A70" s="174">
        <f>IF(ISTEXT('VARIATION REQUEST'!A70),'VARIATION REQUEST'!A70,'APPROVED BUDGET'!A70)</f>
        <v>0</v>
      </c>
      <c r="B70" s="126"/>
      <c r="C70" s="53"/>
      <c r="D70" s="53"/>
      <c r="E70" s="116">
        <f t="shared" si="11"/>
        <v>0</v>
      </c>
      <c r="F70" s="55"/>
      <c r="G70" s="55"/>
      <c r="H70" s="120">
        <f t="shared" si="12"/>
        <v>0</v>
      </c>
      <c r="I70" s="260"/>
    </row>
    <row r="71" spans="1:9" ht="32.15" customHeight="1">
      <c r="A71" s="174">
        <f>IF(ISTEXT('VARIATION REQUEST'!A71),'VARIATION REQUEST'!A71,'APPROVED BUDGET'!A71)</f>
        <v>0</v>
      </c>
      <c r="B71" s="126"/>
      <c r="C71" s="53"/>
      <c r="D71" s="53"/>
      <c r="E71" s="116">
        <f t="shared" si="11"/>
        <v>0</v>
      </c>
      <c r="F71" s="55"/>
      <c r="G71" s="55"/>
      <c r="H71" s="120">
        <f t="shared" si="12"/>
        <v>0</v>
      </c>
      <c r="I71" s="260"/>
    </row>
    <row r="72" spans="1:9" ht="32.15" customHeight="1">
      <c r="A72" s="174">
        <f>IF(ISTEXT('VARIATION REQUEST'!A72),'VARIATION REQUEST'!A72,'APPROVED BUDGET'!A72)</f>
        <v>0</v>
      </c>
      <c r="B72" s="126"/>
      <c r="C72" s="53"/>
      <c r="D72" s="53"/>
      <c r="E72" s="116">
        <f t="shared" si="11"/>
        <v>0</v>
      </c>
      <c r="F72" s="55"/>
      <c r="G72" s="55"/>
      <c r="H72" s="120">
        <f t="shared" si="12"/>
        <v>0</v>
      </c>
      <c r="I72" s="260"/>
    </row>
    <row r="73" spans="1:9" ht="32.15" customHeight="1">
      <c r="A73" s="174">
        <f>IF(ISTEXT('VARIATION REQUEST'!A73),'VARIATION REQUEST'!A73,'APPROVED BUDGET'!A73)</f>
        <v>0</v>
      </c>
      <c r="B73" s="126"/>
      <c r="C73" s="53"/>
      <c r="D73" s="53"/>
      <c r="E73" s="116">
        <f t="shared" si="11"/>
        <v>0</v>
      </c>
      <c r="F73" s="55"/>
      <c r="G73" s="55"/>
      <c r="H73" s="120">
        <f t="shared" si="12"/>
        <v>0</v>
      </c>
      <c r="I73" s="260"/>
    </row>
    <row r="74" spans="1:9" ht="32.15" customHeight="1" thickBot="1">
      <c r="A74" s="99" t="s">
        <v>68</v>
      </c>
      <c r="B74" s="121">
        <f t="shared" ref="B74:G74" si="13">SUM(B58:B73)</f>
        <v>0</v>
      </c>
      <c r="C74" s="81">
        <f t="shared" si="13"/>
        <v>0</v>
      </c>
      <c r="D74" s="81">
        <f t="shared" si="13"/>
        <v>0</v>
      </c>
      <c r="E74" s="81">
        <f t="shared" si="13"/>
        <v>0</v>
      </c>
      <c r="F74" s="121">
        <f t="shared" si="13"/>
        <v>0</v>
      </c>
      <c r="G74" s="121">
        <f t="shared" si="13"/>
        <v>0</v>
      </c>
      <c r="H74" s="81">
        <f>SUM(E74:G74)</f>
        <v>0</v>
      </c>
      <c r="I74" s="266"/>
    </row>
    <row r="75" spans="1:9" ht="34.5" customHeight="1" thickTop="1" thickBot="1">
      <c r="A75" s="100" t="s">
        <v>35</v>
      </c>
      <c r="B75" s="52">
        <f t="shared" ref="B75:H75" si="14">SUM(B74,B54,B49,B44,B39,B28,B20,B14)</f>
        <v>0</v>
      </c>
      <c r="C75" s="52">
        <f t="shared" si="14"/>
        <v>0</v>
      </c>
      <c r="D75" s="52">
        <f t="shared" si="14"/>
        <v>0</v>
      </c>
      <c r="E75" s="52">
        <f t="shared" si="14"/>
        <v>0</v>
      </c>
      <c r="F75" s="52">
        <f t="shared" si="14"/>
        <v>0</v>
      </c>
      <c r="G75" s="52">
        <f t="shared" si="14"/>
        <v>0</v>
      </c>
      <c r="H75" s="52">
        <f t="shared" si="14"/>
        <v>0</v>
      </c>
      <c r="I75" s="266"/>
    </row>
    <row r="76" spans="1:9" ht="20.149999999999999" customHeight="1" thickTop="1" thickBot="1">
      <c r="A76" s="422" t="s">
        <v>49</v>
      </c>
      <c r="B76" s="423"/>
      <c r="C76" s="423"/>
      <c r="D76" s="423"/>
      <c r="E76" s="423"/>
      <c r="F76" s="423"/>
      <c r="G76" s="423"/>
      <c r="H76" s="424"/>
      <c r="I76" s="150"/>
    </row>
    <row r="77" spans="1:9" ht="29.25" customHeight="1" thickTop="1">
      <c r="A77" s="428" t="s">
        <v>24</v>
      </c>
      <c r="B77" s="421" t="s">
        <v>84</v>
      </c>
      <c r="C77" s="421"/>
      <c r="D77" s="421"/>
      <c r="E77" s="421"/>
      <c r="F77" s="358" t="s">
        <v>28</v>
      </c>
      <c r="G77" s="358"/>
      <c r="H77" s="369" t="s">
        <v>85</v>
      </c>
      <c r="I77" s="500" t="s">
        <v>100</v>
      </c>
    </row>
    <row r="78" spans="1:9" ht="25.5" customHeight="1" thickBot="1">
      <c r="A78" s="379"/>
      <c r="B78" s="25" t="s">
        <v>21</v>
      </c>
      <c r="C78" s="25" t="s">
        <v>22</v>
      </c>
      <c r="D78" s="25" t="s">
        <v>23</v>
      </c>
      <c r="E78" s="29" t="s">
        <v>27</v>
      </c>
      <c r="F78" s="27" t="s">
        <v>29</v>
      </c>
      <c r="G78" s="30" t="s">
        <v>30</v>
      </c>
      <c r="H78" s="370"/>
      <c r="I78" s="501"/>
    </row>
    <row r="79" spans="1:9" ht="20.149999999999999" customHeight="1" thickTop="1">
      <c r="A79" s="425" t="s">
        <v>57</v>
      </c>
      <c r="B79" s="496"/>
      <c r="C79" s="426"/>
      <c r="D79" s="426"/>
      <c r="E79" s="426"/>
      <c r="F79" s="496"/>
      <c r="G79" s="496"/>
      <c r="H79" s="427"/>
      <c r="I79" s="148"/>
    </row>
    <row r="80" spans="1:9" ht="31.5" customHeight="1">
      <c r="A80" s="174">
        <f>IF(ISTEXT('VARIATION REQUEST'!A80),'VARIATION REQUEST'!A80,'APPROVED BUDGET'!A80)</f>
        <v>0</v>
      </c>
      <c r="B80" s="126"/>
      <c r="C80" s="53"/>
      <c r="D80" s="53"/>
      <c r="E80" s="116">
        <f t="shared" ref="E80:E87" si="15">SUM(B80:D80)</f>
        <v>0</v>
      </c>
      <c r="F80" s="55"/>
      <c r="G80" s="55"/>
      <c r="H80" s="120">
        <f t="shared" ref="H80:H88" si="16">SUM(E80:G80)</f>
        <v>0</v>
      </c>
      <c r="I80" s="260"/>
    </row>
    <row r="81" spans="1:9" ht="36" customHeight="1">
      <c r="A81" s="174">
        <f>IF(ISTEXT('VARIATION REQUEST'!A81),'VARIATION REQUEST'!A81,'APPROVED BUDGET'!A81)</f>
        <v>0</v>
      </c>
      <c r="B81" s="126"/>
      <c r="C81" s="53"/>
      <c r="D81" s="53"/>
      <c r="E81" s="116">
        <f t="shared" si="15"/>
        <v>0</v>
      </c>
      <c r="F81" s="55"/>
      <c r="G81" s="55"/>
      <c r="H81" s="120">
        <f t="shared" si="16"/>
        <v>0</v>
      </c>
      <c r="I81" s="260"/>
    </row>
    <row r="82" spans="1:9" ht="36" customHeight="1">
      <c r="A82" s="174">
        <f>IF(ISTEXT('VARIATION REQUEST'!A82),'VARIATION REQUEST'!A82,'APPROVED BUDGET'!A82)</f>
        <v>0</v>
      </c>
      <c r="B82" s="126"/>
      <c r="C82" s="53"/>
      <c r="D82" s="53"/>
      <c r="E82" s="116">
        <f t="shared" si="15"/>
        <v>0</v>
      </c>
      <c r="F82" s="55"/>
      <c r="G82" s="55"/>
      <c r="H82" s="120">
        <f t="shared" si="16"/>
        <v>0</v>
      </c>
      <c r="I82" s="260"/>
    </row>
    <row r="83" spans="1:9" ht="36" customHeight="1">
      <c r="A83" s="174">
        <f>IF(ISTEXT('VARIATION REQUEST'!A83),'VARIATION REQUEST'!A83,'APPROVED BUDGET'!A83)</f>
        <v>0</v>
      </c>
      <c r="B83" s="126"/>
      <c r="C83" s="53"/>
      <c r="D83" s="53"/>
      <c r="E83" s="116">
        <f t="shared" si="15"/>
        <v>0</v>
      </c>
      <c r="F83" s="55"/>
      <c r="G83" s="55"/>
      <c r="H83" s="120">
        <f t="shared" si="16"/>
        <v>0</v>
      </c>
      <c r="I83" s="260"/>
    </row>
    <row r="84" spans="1:9" ht="36" customHeight="1">
      <c r="A84" s="174">
        <f>IF(ISTEXT('VARIATION REQUEST'!A84),'VARIATION REQUEST'!A84,'APPROVED BUDGET'!A84)</f>
        <v>0</v>
      </c>
      <c r="B84" s="126"/>
      <c r="C84" s="53"/>
      <c r="D84" s="53"/>
      <c r="E84" s="116">
        <f t="shared" si="15"/>
        <v>0</v>
      </c>
      <c r="F84" s="55"/>
      <c r="G84" s="55"/>
      <c r="H84" s="120">
        <f t="shared" si="16"/>
        <v>0</v>
      </c>
      <c r="I84" s="260"/>
    </row>
    <row r="85" spans="1:9" ht="36" customHeight="1">
      <c r="A85" s="174">
        <f>IF(ISTEXT('VARIATION REQUEST'!A85),'VARIATION REQUEST'!A85,'APPROVED BUDGET'!A85)</f>
        <v>0</v>
      </c>
      <c r="B85" s="126"/>
      <c r="C85" s="53"/>
      <c r="D85" s="53"/>
      <c r="E85" s="116">
        <f t="shared" si="15"/>
        <v>0</v>
      </c>
      <c r="F85" s="55"/>
      <c r="G85" s="55"/>
      <c r="H85" s="120">
        <f t="shared" si="16"/>
        <v>0</v>
      </c>
      <c r="I85" s="260"/>
    </row>
    <row r="86" spans="1:9" ht="36" customHeight="1">
      <c r="A86" s="174">
        <f>IF(ISTEXT('VARIATION REQUEST'!A86),'VARIATION REQUEST'!A86,'APPROVED BUDGET'!A86)</f>
        <v>0</v>
      </c>
      <c r="B86" s="126"/>
      <c r="C86" s="53"/>
      <c r="D86" s="53"/>
      <c r="E86" s="116">
        <f t="shared" si="15"/>
        <v>0</v>
      </c>
      <c r="F86" s="55"/>
      <c r="G86" s="55"/>
      <c r="H86" s="120">
        <f t="shared" si="16"/>
        <v>0</v>
      </c>
      <c r="I86" s="260"/>
    </row>
    <row r="87" spans="1:9" ht="36" customHeight="1">
      <c r="A87" s="174">
        <f>IF(ISTEXT('VARIATION REQUEST'!A87),'VARIATION REQUEST'!A87,'APPROVED BUDGET'!A87)</f>
        <v>0</v>
      </c>
      <c r="B87" s="126"/>
      <c r="C87" s="53"/>
      <c r="D87" s="53"/>
      <c r="E87" s="116">
        <f t="shared" si="15"/>
        <v>0</v>
      </c>
      <c r="F87" s="55"/>
      <c r="G87" s="55"/>
      <c r="H87" s="120">
        <f t="shared" si="16"/>
        <v>0</v>
      </c>
      <c r="I87" s="260"/>
    </row>
    <row r="88" spans="1:9" ht="36" customHeight="1" thickBot="1">
      <c r="A88" s="78" t="s">
        <v>69</v>
      </c>
      <c r="B88" s="115">
        <f t="shared" ref="B88:G88" si="17">SUM(B80:B87)</f>
        <v>0</v>
      </c>
      <c r="C88" s="80">
        <f t="shared" si="17"/>
        <v>0</v>
      </c>
      <c r="D88" s="80">
        <f t="shared" si="17"/>
        <v>0</v>
      </c>
      <c r="E88" s="80">
        <f t="shared" si="17"/>
        <v>0</v>
      </c>
      <c r="F88" s="115">
        <f t="shared" si="17"/>
        <v>0</v>
      </c>
      <c r="G88" s="115">
        <f t="shared" si="17"/>
        <v>0</v>
      </c>
      <c r="H88" s="80">
        <f t="shared" si="16"/>
        <v>0</v>
      </c>
      <c r="I88" s="261"/>
    </row>
    <row r="89" spans="1:9" ht="21" customHeight="1" thickTop="1">
      <c r="A89" s="374" t="s">
        <v>58</v>
      </c>
      <c r="B89" s="497"/>
      <c r="C89" s="375"/>
      <c r="D89" s="375"/>
      <c r="E89" s="375"/>
      <c r="F89" s="497"/>
      <c r="G89" s="497"/>
      <c r="H89" s="376"/>
      <c r="I89" s="265"/>
    </row>
    <row r="90" spans="1:9" ht="31.5" customHeight="1">
      <c r="A90" s="174">
        <f>IF(ISTEXT('VARIATION REQUEST'!A90),'VARIATION REQUEST'!A90,'APPROVED BUDGET'!A90)</f>
        <v>0</v>
      </c>
      <c r="B90" s="126"/>
      <c r="C90" s="53"/>
      <c r="D90" s="53"/>
      <c r="E90" s="116">
        <f>SUM(B90:D90)</f>
        <v>0</v>
      </c>
      <c r="F90" s="55"/>
      <c r="G90" s="55"/>
      <c r="H90" s="120">
        <f>SUM(E90:G90)</f>
        <v>0</v>
      </c>
      <c r="I90" s="260"/>
    </row>
    <row r="91" spans="1:9" ht="31.5" customHeight="1">
      <c r="A91" s="174">
        <f>IF(ISTEXT('VARIATION REQUEST'!A91),'VARIATION REQUEST'!A91,'APPROVED BUDGET'!A91)</f>
        <v>0</v>
      </c>
      <c r="B91" s="126"/>
      <c r="C91" s="53"/>
      <c r="D91" s="53"/>
      <c r="E91" s="116">
        <f>SUM(B91:D91)</f>
        <v>0</v>
      </c>
      <c r="F91" s="55"/>
      <c r="G91" s="55"/>
      <c r="H91" s="120">
        <f>SUM(E91:G91)</f>
        <v>0</v>
      </c>
      <c r="I91" s="260"/>
    </row>
    <row r="92" spans="1:9" ht="36" customHeight="1">
      <c r="A92" s="174">
        <f>IF(ISTEXT('VARIATION REQUEST'!A92),'VARIATION REQUEST'!A92,'APPROVED BUDGET'!A92)</f>
        <v>0</v>
      </c>
      <c r="B92" s="126"/>
      <c r="C92" s="53"/>
      <c r="D92" s="53"/>
      <c r="E92" s="116">
        <f>SUM(B92:D92)</f>
        <v>0</v>
      </c>
      <c r="F92" s="55"/>
      <c r="G92" s="55"/>
      <c r="H92" s="120">
        <f>SUM(E92:G92)</f>
        <v>0</v>
      </c>
      <c r="I92" s="260"/>
    </row>
    <row r="93" spans="1:9" ht="36" customHeight="1" thickBot="1">
      <c r="A93" s="101" t="s">
        <v>70</v>
      </c>
      <c r="B93" s="114">
        <f t="shared" ref="B93:G93" si="18">SUM(B90:B92)</f>
        <v>0</v>
      </c>
      <c r="C93" s="79">
        <f t="shared" si="18"/>
        <v>0</v>
      </c>
      <c r="D93" s="79">
        <f t="shared" si="18"/>
        <v>0</v>
      </c>
      <c r="E93" s="79">
        <f t="shared" si="18"/>
        <v>0</v>
      </c>
      <c r="F93" s="114">
        <f t="shared" si="18"/>
        <v>0</v>
      </c>
      <c r="G93" s="114">
        <f t="shared" si="18"/>
        <v>0</v>
      </c>
      <c r="H93" s="79">
        <f>SUM(E93:G93)</f>
        <v>0</v>
      </c>
      <c r="I93" s="261"/>
    </row>
    <row r="94" spans="1:9" ht="33" customHeight="1" thickTop="1">
      <c r="A94" s="24" t="s">
        <v>71</v>
      </c>
      <c r="B94" s="4">
        <f t="shared" ref="B94:H94" si="19">SUM(B93,B88)</f>
        <v>0</v>
      </c>
      <c r="C94" s="4">
        <f t="shared" si="19"/>
        <v>0</v>
      </c>
      <c r="D94" s="4">
        <f t="shared" si="19"/>
        <v>0</v>
      </c>
      <c r="E94" s="4">
        <f t="shared" si="19"/>
        <v>0</v>
      </c>
      <c r="F94" s="4">
        <f t="shared" si="19"/>
        <v>0</v>
      </c>
      <c r="G94" s="4">
        <f t="shared" si="19"/>
        <v>0</v>
      </c>
      <c r="H94" s="4">
        <f t="shared" si="19"/>
        <v>0</v>
      </c>
      <c r="I94" s="266"/>
    </row>
    <row r="95" spans="1:9" ht="20.149999999999999" customHeight="1">
      <c r="A95" s="392" t="s">
        <v>40</v>
      </c>
      <c r="B95" s="392"/>
      <c r="C95" s="392"/>
      <c r="D95" s="392"/>
      <c r="E95" s="392"/>
      <c r="F95" s="437" t="s">
        <v>41</v>
      </c>
      <c r="G95" s="437"/>
      <c r="H95" s="110" t="e">
        <f>E94/(E75-E20)</f>
        <v>#DIV/0!</v>
      </c>
      <c r="I95" s="267"/>
    </row>
    <row r="96" spans="1:9" ht="56.5" customHeight="1" thickBot="1">
      <c r="A96" s="104"/>
      <c r="B96" s="104"/>
      <c r="C96" s="104"/>
      <c r="D96" s="104"/>
      <c r="E96" s="104"/>
      <c r="F96" s="105"/>
      <c r="G96" s="105"/>
      <c r="H96" s="106"/>
      <c r="I96" s="151"/>
    </row>
    <row r="97" spans="1:9" ht="29.25" customHeight="1" thickTop="1">
      <c r="A97" s="428" t="s">
        <v>24</v>
      </c>
      <c r="B97" s="421" t="s">
        <v>84</v>
      </c>
      <c r="C97" s="421"/>
      <c r="D97" s="421"/>
      <c r="E97" s="421"/>
      <c r="F97" s="358" t="s">
        <v>28</v>
      </c>
      <c r="G97" s="358"/>
      <c r="H97" s="369" t="s">
        <v>85</v>
      </c>
      <c r="I97" s="500" t="s">
        <v>100</v>
      </c>
    </row>
    <row r="98" spans="1:9" ht="25.5" customHeight="1">
      <c r="A98" s="428"/>
      <c r="B98" s="11" t="s">
        <v>21</v>
      </c>
      <c r="C98" s="11" t="s">
        <v>22</v>
      </c>
      <c r="D98" s="11" t="s">
        <v>23</v>
      </c>
      <c r="E98" s="14" t="s">
        <v>27</v>
      </c>
      <c r="F98" s="109" t="s">
        <v>29</v>
      </c>
      <c r="G98" s="109" t="s">
        <v>30</v>
      </c>
      <c r="H98" s="448"/>
      <c r="I98" s="501"/>
    </row>
    <row r="99" spans="1:9" ht="32.25" customHeight="1" thickBot="1">
      <c r="A99" s="107" t="s">
        <v>72</v>
      </c>
      <c r="B99" s="108">
        <f t="shared" ref="B99:H99" si="20">SUM(B94,B75)</f>
        <v>0</v>
      </c>
      <c r="C99" s="108">
        <f t="shared" si="20"/>
        <v>0</v>
      </c>
      <c r="D99" s="108">
        <f t="shared" si="20"/>
        <v>0</v>
      </c>
      <c r="E99" s="108">
        <f t="shared" si="20"/>
        <v>0</v>
      </c>
      <c r="F99" s="108">
        <f t="shared" si="20"/>
        <v>0</v>
      </c>
      <c r="G99" s="108">
        <f t="shared" si="20"/>
        <v>0</v>
      </c>
      <c r="H99" s="108">
        <f t="shared" si="20"/>
        <v>0</v>
      </c>
      <c r="I99" s="149"/>
    </row>
    <row r="100" spans="1:9" ht="31.5" customHeight="1" thickTop="1">
      <c r="A100" s="372" t="s">
        <v>51</v>
      </c>
      <c r="B100" s="498"/>
      <c r="C100" s="498"/>
      <c r="D100" s="498"/>
      <c r="E100" s="498"/>
      <c r="F100" s="498"/>
      <c r="G100" s="498"/>
      <c r="H100" s="498"/>
      <c r="I100" s="152"/>
    </row>
    <row r="101" spans="1:9" ht="25" customHeight="1">
      <c r="A101" s="445" t="s">
        <v>59</v>
      </c>
      <c r="B101" s="445"/>
      <c r="C101" s="445"/>
      <c r="D101" s="445"/>
      <c r="E101" s="445"/>
      <c r="F101" s="445"/>
      <c r="G101" s="445"/>
      <c r="H101" s="445"/>
      <c r="I101" s="148"/>
    </row>
    <row r="102" spans="1:9" ht="17.25" customHeight="1">
      <c r="A102" s="387" t="s">
        <v>43</v>
      </c>
      <c r="B102" s="388"/>
      <c r="C102" s="388"/>
      <c r="D102" s="388"/>
      <c r="E102" s="388"/>
      <c r="F102" s="388"/>
      <c r="G102" s="388"/>
      <c r="H102" s="389"/>
      <c r="I102" s="265"/>
    </row>
    <row r="103" spans="1:9" ht="38.25" customHeight="1">
      <c r="A103" s="32" t="s">
        <v>12</v>
      </c>
      <c r="B103" s="122" t="s">
        <v>13</v>
      </c>
      <c r="C103" s="475" t="s">
        <v>14</v>
      </c>
      <c r="D103" s="476"/>
      <c r="E103" s="476"/>
      <c r="F103" s="476"/>
      <c r="G103" s="476"/>
      <c r="H103" s="499"/>
      <c r="I103" s="268"/>
    </row>
    <row r="104" spans="1:9" ht="32.15" customHeight="1">
      <c r="A104" s="174">
        <f>IF(ISTEXT('VARIATION REQUEST'!A104),'VARIATION REQUEST'!A104,'APPROVED BUDGET'!A104)</f>
        <v>0</v>
      </c>
      <c r="B104" s="55"/>
      <c r="C104" s="494"/>
      <c r="D104" s="494"/>
      <c r="E104" s="494"/>
      <c r="F104" s="494"/>
      <c r="G104" s="494"/>
      <c r="H104" s="495"/>
      <c r="I104" s="153"/>
    </row>
    <row r="105" spans="1:9" ht="32.15" customHeight="1">
      <c r="A105" s="174">
        <f>IF(ISTEXT('VARIATION REQUEST'!A105),'VARIATION REQUEST'!A105,'APPROVED BUDGET'!A105)</f>
        <v>0</v>
      </c>
      <c r="B105" s="55"/>
      <c r="C105" s="494"/>
      <c r="D105" s="494"/>
      <c r="E105" s="494"/>
      <c r="F105" s="494"/>
      <c r="G105" s="494"/>
      <c r="H105" s="495"/>
      <c r="I105" s="153"/>
    </row>
    <row r="106" spans="1:9" ht="32.15" customHeight="1">
      <c r="A106" s="174">
        <f>IF(ISTEXT('VARIATION REQUEST'!A106),'VARIATION REQUEST'!A106,'APPROVED BUDGET'!A106)</f>
        <v>0</v>
      </c>
      <c r="B106" s="55"/>
      <c r="C106" s="494"/>
      <c r="D106" s="494"/>
      <c r="E106" s="494"/>
      <c r="F106" s="494"/>
      <c r="G106" s="494"/>
      <c r="H106" s="495"/>
      <c r="I106" s="153"/>
    </row>
    <row r="107" spans="1:9" ht="32.15" customHeight="1">
      <c r="A107" s="174">
        <f>IF(ISTEXT('VARIATION REQUEST'!A107),'VARIATION REQUEST'!A107,'APPROVED BUDGET'!A107)</f>
        <v>0</v>
      </c>
      <c r="B107" s="55"/>
      <c r="C107" s="494"/>
      <c r="D107" s="494"/>
      <c r="E107" s="494"/>
      <c r="F107" s="494"/>
      <c r="G107" s="494"/>
      <c r="H107" s="495"/>
      <c r="I107" s="153"/>
    </row>
    <row r="108" spans="1:9" ht="32.15" customHeight="1">
      <c r="A108" s="174">
        <f>IF(ISTEXT('VARIATION REQUEST'!A108),'VARIATION REQUEST'!A108,'APPROVED BUDGET'!A108)</f>
        <v>0</v>
      </c>
      <c r="B108" s="55"/>
      <c r="C108" s="494"/>
      <c r="D108" s="494"/>
      <c r="E108" s="494"/>
      <c r="F108" s="494"/>
      <c r="G108" s="494"/>
      <c r="H108" s="495"/>
      <c r="I108" s="153"/>
    </row>
    <row r="109" spans="1:9" ht="32.15" customHeight="1">
      <c r="A109" s="174">
        <f>IF(ISTEXT('VARIATION REQUEST'!A109),'VARIATION REQUEST'!A109,'APPROVED BUDGET'!A109)</f>
        <v>0</v>
      </c>
      <c r="B109" s="55"/>
      <c r="C109" s="494"/>
      <c r="D109" s="494"/>
      <c r="E109" s="494"/>
      <c r="F109" s="494"/>
      <c r="G109" s="494"/>
      <c r="H109" s="495"/>
      <c r="I109" s="153"/>
    </row>
    <row r="110" spans="1:9" ht="32.15" customHeight="1">
      <c r="A110" s="174">
        <f>IF(ISTEXT('VARIATION REQUEST'!A110),'VARIATION REQUEST'!A110,'APPROVED BUDGET'!A110)</f>
        <v>0</v>
      </c>
      <c r="B110" s="55"/>
      <c r="C110" s="494"/>
      <c r="D110" s="494"/>
      <c r="E110" s="494"/>
      <c r="F110" s="494"/>
      <c r="G110" s="494"/>
      <c r="H110" s="495"/>
      <c r="I110" s="153"/>
    </row>
    <row r="111" spans="1:9" ht="22.5" customHeight="1">
      <c r="A111" s="98" t="s">
        <v>245</v>
      </c>
      <c r="B111" s="115">
        <f>SUM(B104:B110)</f>
        <v>0</v>
      </c>
      <c r="C111" s="306" t="str">
        <f>IF(B111=F99, "OKAY","ERROR")</f>
        <v>OKAY</v>
      </c>
      <c r="D111" s="298"/>
      <c r="E111" s="298"/>
      <c r="F111" s="298"/>
      <c r="G111" s="298"/>
      <c r="H111" s="305"/>
      <c r="I111" s="269"/>
    </row>
    <row r="112" spans="1:9" ht="14.25" customHeight="1">
      <c r="A112" s="502"/>
      <c r="B112" s="502"/>
      <c r="C112" s="502"/>
      <c r="D112" s="502"/>
      <c r="E112" s="502"/>
      <c r="F112" s="502"/>
      <c r="G112" s="502"/>
      <c r="H112" s="502"/>
      <c r="I112" s="154"/>
    </row>
    <row r="113" spans="1:9" ht="25" customHeight="1">
      <c r="A113" s="436" t="s">
        <v>60</v>
      </c>
      <c r="B113" s="436"/>
      <c r="C113" s="436"/>
      <c r="D113" s="436"/>
      <c r="E113" s="436"/>
      <c r="F113" s="436"/>
      <c r="G113" s="436"/>
      <c r="H113" s="436"/>
      <c r="I113" s="265"/>
    </row>
    <row r="114" spans="1:9" ht="30.75" customHeight="1">
      <c r="A114" s="387" t="s">
        <v>39</v>
      </c>
      <c r="B114" s="450"/>
      <c r="C114" s="450"/>
      <c r="D114" s="450"/>
      <c r="E114" s="450"/>
      <c r="F114" s="450"/>
      <c r="G114" s="450"/>
      <c r="H114" s="451"/>
      <c r="I114" s="270"/>
    </row>
    <row r="115" spans="1:9" ht="38.25" customHeight="1">
      <c r="A115" s="16" t="s">
        <v>12</v>
      </c>
      <c r="B115" s="123" t="s">
        <v>13</v>
      </c>
      <c r="C115" s="475" t="s">
        <v>74</v>
      </c>
      <c r="D115" s="476"/>
      <c r="E115" s="476"/>
      <c r="F115" s="476"/>
      <c r="G115" s="476"/>
      <c r="H115" s="499"/>
      <c r="I115" s="268"/>
    </row>
    <row r="116" spans="1:9" ht="32.15" customHeight="1">
      <c r="A116" s="174">
        <f>IF(ISTEXT('VARIATION REQUEST'!A116),'VARIATION REQUEST'!A116,'APPROVED BUDGET'!A116)</f>
        <v>0</v>
      </c>
      <c r="B116" s="55"/>
      <c r="C116" s="494"/>
      <c r="D116" s="494"/>
      <c r="E116" s="494"/>
      <c r="F116" s="494"/>
      <c r="G116" s="494"/>
      <c r="H116" s="495"/>
      <c r="I116" s="153"/>
    </row>
    <row r="117" spans="1:9" ht="32.15" customHeight="1">
      <c r="A117" s="174">
        <f>IF(ISTEXT('VARIATION REQUEST'!A117),'VARIATION REQUEST'!A117,'APPROVED BUDGET'!A117)</f>
        <v>0</v>
      </c>
      <c r="B117" s="55"/>
      <c r="C117" s="494"/>
      <c r="D117" s="494"/>
      <c r="E117" s="494"/>
      <c r="F117" s="494"/>
      <c r="G117" s="494"/>
      <c r="H117" s="495"/>
      <c r="I117" s="153"/>
    </row>
    <row r="118" spans="1:9" ht="32.15" customHeight="1">
      <c r="A118" s="174">
        <f>IF(ISTEXT('VARIATION REQUEST'!A118),'VARIATION REQUEST'!A118,'APPROVED BUDGET'!A118)</f>
        <v>0</v>
      </c>
      <c r="B118" s="55"/>
      <c r="C118" s="494"/>
      <c r="D118" s="494"/>
      <c r="E118" s="494"/>
      <c r="F118" s="494"/>
      <c r="G118" s="494"/>
      <c r="H118" s="495"/>
      <c r="I118" s="153"/>
    </row>
    <row r="119" spans="1:9" ht="32.15" customHeight="1">
      <c r="A119" s="174">
        <f>IF(ISTEXT('VARIATION REQUEST'!A119),'VARIATION REQUEST'!A119,'APPROVED BUDGET'!A119)</f>
        <v>0</v>
      </c>
      <c r="B119" s="55"/>
      <c r="C119" s="494"/>
      <c r="D119" s="494"/>
      <c r="E119" s="494"/>
      <c r="F119" s="494"/>
      <c r="G119" s="494"/>
      <c r="H119" s="495"/>
      <c r="I119" s="153"/>
    </row>
    <row r="120" spans="1:9" ht="32.15" customHeight="1">
      <c r="A120" s="174">
        <f>IF(ISTEXT('VARIATION REQUEST'!A120),'VARIATION REQUEST'!A120,'APPROVED BUDGET'!A120)</f>
        <v>0</v>
      </c>
      <c r="B120" s="55"/>
      <c r="C120" s="494"/>
      <c r="D120" s="494"/>
      <c r="E120" s="494"/>
      <c r="F120" s="494"/>
      <c r="G120" s="494"/>
      <c r="H120" s="495"/>
      <c r="I120" s="153"/>
    </row>
    <row r="121" spans="1:9" ht="32.15" customHeight="1">
      <c r="A121" s="174">
        <f>IF(ISTEXT('VARIATION REQUEST'!A121),'VARIATION REQUEST'!A121,'APPROVED BUDGET'!A121)</f>
        <v>0</v>
      </c>
      <c r="B121" s="55"/>
      <c r="C121" s="494"/>
      <c r="D121" s="494"/>
      <c r="E121" s="494"/>
      <c r="F121" s="494"/>
      <c r="G121" s="494"/>
      <c r="H121" s="495"/>
      <c r="I121" s="153"/>
    </row>
    <row r="122" spans="1:9" ht="32.15" customHeight="1">
      <c r="A122" s="174">
        <f>IF(ISTEXT('VARIATION REQUEST'!A122),'VARIATION REQUEST'!A122,'APPROVED BUDGET'!A122)</f>
        <v>0</v>
      </c>
      <c r="B122" s="55"/>
      <c r="C122" s="494"/>
      <c r="D122" s="494"/>
      <c r="E122" s="494"/>
      <c r="F122" s="494"/>
      <c r="G122" s="494"/>
      <c r="H122" s="495"/>
      <c r="I122" s="153"/>
    </row>
    <row r="123" spans="1:9" ht="22.5" customHeight="1" thickBot="1">
      <c r="A123" s="98" t="s">
        <v>246</v>
      </c>
      <c r="B123" s="115">
        <f>SUM(B116:B122)</f>
        <v>0</v>
      </c>
      <c r="C123" s="309" t="str">
        <f>IF(B123=G99, "OKAY","ERROR")</f>
        <v>OKAY</v>
      </c>
      <c r="D123" s="307"/>
      <c r="E123" s="307"/>
      <c r="F123" s="307"/>
      <c r="G123" s="307"/>
      <c r="H123" s="308"/>
      <c r="I123" s="271"/>
    </row>
    <row r="124" spans="1:9" ht="36" customHeight="1" thickTop="1" thickBot="1">
      <c r="A124" s="46" t="s">
        <v>38</v>
      </c>
      <c r="B124" s="8">
        <f>B111+B123</f>
        <v>0</v>
      </c>
      <c r="C124" s="446"/>
      <c r="D124" s="446"/>
      <c r="E124" s="446"/>
      <c r="F124" s="446"/>
      <c r="G124" s="446"/>
      <c r="H124" s="446"/>
      <c r="I124" s="272"/>
    </row>
    <row r="125" spans="1:9" s="7" customFormat="1" ht="30" customHeight="1" thickTop="1" thickBot="1">
      <c r="A125" s="442" t="s">
        <v>52</v>
      </c>
      <c r="B125" s="443"/>
      <c r="C125" s="443"/>
      <c r="D125" s="443"/>
      <c r="E125" s="443"/>
      <c r="F125" s="443"/>
      <c r="G125" s="443"/>
      <c r="H125" s="444"/>
      <c r="I125" s="273"/>
    </row>
    <row r="126" spans="1:9" ht="60" customHeight="1" thickTop="1">
      <c r="A126" s="359"/>
      <c r="B126" s="421" t="s">
        <v>84</v>
      </c>
      <c r="C126" s="421"/>
      <c r="D126" s="421"/>
      <c r="E126" s="421"/>
      <c r="F126" s="358" t="s">
        <v>25</v>
      </c>
      <c r="G126" s="358"/>
      <c r="H126" s="438" t="s">
        <v>85</v>
      </c>
      <c r="I126" s="500" t="s">
        <v>100</v>
      </c>
    </row>
    <row r="127" spans="1:9" ht="27.75" customHeight="1">
      <c r="A127" s="360"/>
      <c r="B127" s="11" t="s">
        <v>21</v>
      </c>
      <c r="C127" s="11" t="s">
        <v>22</v>
      </c>
      <c r="D127" s="11" t="s">
        <v>23</v>
      </c>
      <c r="E127" s="14" t="s">
        <v>27</v>
      </c>
      <c r="F127" s="12" t="s">
        <v>29</v>
      </c>
      <c r="G127" s="15" t="s">
        <v>31</v>
      </c>
      <c r="H127" s="439"/>
      <c r="I127" s="501"/>
    </row>
    <row r="128" spans="1:9" ht="25.5" customHeight="1">
      <c r="A128" s="85" t="s">
        <v>50</v>
      </c>
      <c r="B128" s="86"/>
      <c r="C128" s="86"/>
      <c r="D128" s="86"/>
      <c r="E128" s="82"/>
      <c r="F128" s="87"/>
      <c r="G128" s="87"/>
      <c r="H128" s="83"/>
      <c r="I128" s="155"/>
    </row>
    <row r="129" spans="1:9" ht="21" customHeight="1">
      <c r="A129" s="47" t="s">
        <v>0</v>
      </c>
      <c r="B129" s="71">
        <f>B14</f>
        <v>0</v>
      </c>
      <c r="C129" s="71">
        <f>C14</f>
        <v>0</v>
      </c>
      <c r="D129" s="71">
        <f>D14</f>
        <v>0</v>
      </c>
      <c r="E129" s="68">
        <f t="shared" ref="E129:E136" si="21">SUM(B129:D129)</f>
        <v>0</v>
      </c>
      <c r="F129" s="56">
        <f>F14</f>
        <v>0</v>
      </c>
      <c r="G129" s="56">
        <f>G14</f>
        <v>0</v>
      </c>
      <c r="H129" s="62">
        <f>SUM(E129:G129)</f>
        <v>0</v>
      </c>
      <c r="I129" s="274"/>
    </row>
    <row r="130" spans="1:9" ht="25" customHeight="1">
      <c r="A130" s="47" t="s">
        <v>1</v>
      </c>
      <c r="B130" s="71">
        <f>B20</f>
        <v>0</v>
      </c>
      <c r="C130" s="71">
        <f>C20</f>
        <v>0</v>
      </c>
      <c r="D130" s="71">
        <f>D20</f>
        <v>0</v>
      </c>
      <c r="E130" s="68">
        <f t="shared" si="21"/>
        <v>0</v>
      </c>
      <c r="F130" s="56">
        <f>F20</f>
        <v>0</v>
      </c>
      <c r="G130" s="56">
        <f>G20</f>
        <v>0</v>
      </c>
      <c r="H130" s="62">
        <f t="shared" ref="H130:H136" si="22">SUM(E130:G130)</f>
        <v>0</v>
      </c>
      <c r="I130" s="274"/>
    </row>
    <row r="131" spans="1:9" ht="25" customHeight="1">
      <c r="A131" s="47" t="s">
        <v>2</v>
      </c>
      <c r="B131" s="71">
        <f>B28</f>
        <v>0</v>
      </c>
      <c r="C131" s="71">
        <f>C28</f>
        <v>0</v>
      </c>
      <c r="D131" s="71">
        <f>D28</f>
        <v>0</v>
      </c>
      <c r="E131" s="68">
        <f t="shared" si="21"/>
        <v>0</v>
      </c>
      <c r="F131" s="56">
        <f>F28</f>
        <v>0</v>
      </c>
      <c r="G131" s="56">
        <f>G28</f>
        <v>0</v>
      </c>
      <c r="H131" s="62">
        <f t="shared" si="22"/>
        <v>0</v>
      </c>
      <c r="I131" s="274"/>
    </row>
    <row r="132" spans="1:9" ht="25" customHeight="1">
      <c r="A132" s="47" t="s">
        <v>3</v>
      </c>
      <c r="B132" s="71">
        <f>B39</f>
        <v>0</v>
      </c>
      <c r="C132" s="71">
        <f>C39</f>
        <v>0</v>
      </c>
      <c r="D132" s="71">
        <f>D39</f>
        <v>0</v>
      </c>
      <c r="E132" s="68">
        <f t="shared" si="21"/>
        <v>0</v>
      </c>
      <c r="F132" s="56">
        <f>F39</f>
        <v>0</v>
      </c>
      <c r="G132" s="56">
        <f>G39</f>
        <v>0</v>
      </c>
      <c r="H132" s="62">
        <f t="shared" si="22"/>
        <v>0</v>
      </c>
      <c r="I132" s="274"/>
    </row>
    <row r="133" spans="1:9" ht="25" customHeight="1">
      <c r="A133" s="47" t="s">
        <v>4</v>
      </c>
      <c r="B133" s="71">
        <f>B44</f>
        <v>0</v>
      </c>
      <c r="C133" s="71">
        <f>C44</f>
        <v>0</v>
      </c>
      <c r="D133" s="71">
        <f>D44</f>
        <v>0</v>
      </c>
      <c r="E133" s="68">
        <f t="shared" si="21"/>
        <v>0</v>
      </c>
      <c r="F133" s="56">
        <f>F44</f>
        <v>0</v>
      </c>
      <c r="G133" s="56">
        <f>G44</f>
        <v>0</v>
      </c>
      <c r="H133" s="62">
        <f t="shared" si="22"/>
        <v>0</v>
      </c>
      <c r="I133" s="274"/>
    </row>
    <row r="134" spans="1:9" ht="25" customHeight="1">
      <c r="A134" s="47" t="s">
        <v>5</v>
      </c>
      <c r="B134" s="71">
        <f>B49</f>
        <v>0</v>
      </c>
      <c r="C134" s="71">
        <f>C49</f>
        <v>0</v>
      </c>
      <c r="D134" s="71">
        <f>D49</f>
        <v>0</v>
      </c>
      <c r="E134" s="68">
        <f t="shared" si="21"/>
        <v>0</v>
      </c>
      <c r="F134" s="56">
        <f>F49</f>
        <v>0</v>
      </c>
      <c r="G134" s="56">
        <f>G49</f>
        <v>0</v>
      </c>
      <c r="H134" s="62">
        <f t="shared" si="22"/>
        <v>0</v>
      </c>
      <c r="I134" s="274"/>
    </row>
    <row r="135" spans="1:9" ht="25" customHeight="1">
      <c r="A135" s="47" t="s">
        <v>6</v>
      </c>
      <c r="B135" s="71">
        <f>B54</f>
        <v>0</v>
      </c>
      <c r="C135" s="71">
        <f>C54</f>
        <v>0</v>
      </c>
      <c r="D135" s="71">
        <f>D54</f>
        <v>0</v>
      </c>
      <c r="E135" s="68">
        <f t="shared" si="21"/>
        <v>0</v>
      </c>
      <c r="F135" s="56">
        <f>F54</f>
        <v>0</v>
      </c>
      <c r="G135" s="56">
        <f>G54</f>
        <v>0</v>
      </c>
      <c r="H135" s="62">
        <f t="shared" si="22"/>
        <v>0</v>
      </c>
      <c r="I135" s="274"/>
    </row>
    <row r="136" spans="1:9" ht="25" customHeight="1">
      <c r="A136" s="47" t="s">
        <v>53</v>
      </c>
      <c r="B136" s="71">
        <f>B74</f>
        <v>0</v>
      </c>
      <c r="C136" s="71">
        <f>C74</f>
        <v>0</v>
      </c>
      <c r="D136" s="71">
        <f>D74</f>
        <v>0</v>
      </c>
      <c r="E136" s="68">
        <f t="shared" si="21"/>
        <v>0</v>
      </c>
      <c r="F136" s="56">
        <f>F74</f>
        <v>0</v>
      </c>
      <c r="G136" s="56">
        <f>G74</f>
        <v>0</v>
      </c>
      <c r="H136" s="62">
        <f t="shared" si="22"/>
        <v>0</v>
      </c>
      <c r="I136" s="274"/>
    </row>
    <row r="137" spans="1:9" ht="25" customHeight="1" thickBot="1">
      <c r="A137" s="3" t="s">
        <v>7</v>
      </c>
      <c r="B137" s="69">
        <f t="shared" ref="B137:H137" si="23">SUM(B129:B136)</f>
        <v>0</v>
      </c>
      <c r="C137" s="69">
        <f t="shared" si="23"/>
        <v>0</v>
      </c>
      <c r="D137" s="69">
        <f t="shared" si="23"/>
        <v>0</v>
      </c>
      <c r="E137" s="72">
        <f t="shared" si="23"/>
        <v>0</v>
      </c>
      <c r="F137" s="57">
        <f t="shared" si="23"/>
        <v>0</v>
      </c>
      <c r="G137" s="57">
        <f t="shared" si="23"/>
        <v>0</v>
      </c>
      <c r="H137" s="63">
        <f t="shared" si="23"/>
        <v>0</v>
      </c>
      <c r="I137" s="266"/>
    </row>
    <row r="138" spans="1:9" ht="24.75" customHeight="1" thickTop="1">
      <c r="A138" s="85" t="s">
        <v>54</v>
      </c>
      <c r="B138" s="84" t="s">
        <v>8</v>
      </c>
      <c r="C138" s="84" t="s">
        <v>8</v>
      </c>
      <c r="D138" s="84" t="s">
        <v>8</v>
      </c>
      <c r="E138" s="84"/>
      <c r="F138" s="84"/>
      <c r="G138" s="84"/>
      <c r="H138" s="83"/>
      <c r="I138" s="274"/>
    </row>
    <row r="139" spans="1:9" ht="21" customHeight="1">
      <c r="A139" s="47" t="s">
        <v>55</v>
      </c>
      <c r="B139" s="68">
        <f>B88</f>
        <v>0</v>
      </c>
      <c r="C139" s="68">
        <f>C88</f>
        <v>0</v>
      </c>
      <c r="D139" s="68">
        <f>D88</f>
        <v>0</v>
      </c>
      <c r="E139" s="68">
        <f>SUM(B139:D139)</f>
        <v>0</v>
      </c>
      <c r="F139" s="56">
        <f>F88</f>
        <v>0</v>
      </c>
      <c r="G139" s="56">
        <f>G88</f>
        <v>0</v>
      </c>
      <c r="H139" s="62">
        <f>SUM(E139:G139)</f>
        <v>0</v>
      </c>
      <c r="I139" s="274"/>
    </row>
    <row r="140" spans="1:9" ht="25" customHeight="1">
      <c r="A140" s="34" t="s">
        <v>48</v>
      </c>
      <c r="B140" s="68">
        <f>B93</f>
        <v>0</v>
      </c>
      <c r="C140" s="68">
        <f>C93</f>
        <v>0</v>
      </c>
      <c r="D140" s="68">
        <f>D93</f>
        <v>0</v>
      </c>
      <c r="E140" s="68">
        <f>SUM(B140:D140)</f>
        <v>0</v>
      </c>
      <c r="F140" s="56">
        <f>F93</f>
        <v>0</v>
      </c>
      <c r="G140" s="56">
        <f>G93</f>
        <v>0</v>
      </c>
      <c r="H140" s="62">
        <f>SUM(E140:G140)</f>
        <v>0</v>
      </c>
      <c r="I140" s="274"/>
    </row>
    <row r="141" spans="1:9" ht="25" customHeight="1" thickBot="1">
      <c r="A141" s="35" t="s">
        <v>7</v>
      </c>
      <c r="B141" s="69">
        <f t="shared" ref="B141:G141" si="24">SUM(B139:B140)</f>
        <v>0</v>
      </c>
      <c r="C141" s="69">
        <f t="shared" si="24"/>
        <v>0</v>
      </c>
      <c r="D141" s="69">
        <f t="shared" si="24"/>
        <v>0</v>
      </c>
      <c r="E141" s="69">
        <f t="shared" si="24"/>
        <v>0</v>
      </c>
      <c r="F141" s="58">
        <f t="shared" si="24"/>
        <v>0</v>
      </c>
      <c r="G141" s="58">
        <f t="shared" si="24"/>
        <v>0</v>
      </c>
      <c r="H141" s="62">
        <f>SUM(E141:G141)</f>
        <v>0</v>
      </c>
      <c r="I141" s="274"/>
    </row>
    <row r="142" spans="1:9" ht="30" customHeight="1" thickTop="1" thickBot="1">
      <c r="A142" s="36" t="s">
        <v>9</v>
      </c>
      <c r="B142" s="70">
        <f>SUM(B137,B141)</f>
        <v>0</v>
      </c>
      <c r="C142" s="70">
        <f>SUM(C137,C141)</f>
        <v>0</v>
      </c>
      <c r="D142" s="70">
        <f>SUM(D137,D141)</f>
        <v>0</v>
      </c>
      <c r="E142" s="70">
        <f>SUM(E141,E137)</f>
        <v>0</v>
      </c>
      <c r="F142" s="59">
        <f>SUM(F141,F137)</f>
        <v>0</v>
      </c>
      <c r="G142" s="59">
        <f>SUM(G141,G137)</f>
        <v>0</v>
      </c>
      <c r="H142" s="64">
        <f>SUM(H141,H137)</f>
        <v>0</v>
      </c>
      <c r="I142" s="266"/>
    </row>
    <row r="143" spans="1:9" ht="9.75" customHeight="1" thickTop="1">
      <c r="A143" s="37"/>
      <c r="B143" s="6"/>
      <c r="C143" s="6"/>
      <c r="D143" s="6"/>
      <c r="E143" s="6"/>
      <c r="F143" s="6"/>
      <c r="G143" s="6"/>
      <c r="H143" s="2"/>
    </row>
    <row r="144" spans="1:9" ht="9.75" customHeight="1">
      <c r="A144" s="37"/>
      <c r="B144" s="6"/>
      <c r="C144" s="6"/>
      <c r="D144" s="6"/>
      <c r="E144" s="6"/>
      <c r="F144" s="6"/>
      <c r="G144" s="6"/>
      <c r="H144" s="2"/>
    </row>
    <row r="145" spans="1:19" ht="22" customHeight="1">
      <c r="A145" s="38" t="s">
        <v>10</v>
      </c>
      <c r="B145" s="5"/>
      <c r="C145" s="5"/>
      <c r="D145" s="5"/>
      <c r="E145" s="303" t="s">
        <v>243</v>
      </c>
      <c r="F145" s="304" t="s">
        <v>244</v>
      </c>
      <c r="G145" s="302"/>
      <c r="H145" s="39"/>
    </row>
    <row r="146" spans="1:19" ht="24" customHeight="1">
      <c r="A146" s="354" t="s">
        <v>86</v>
      </c>
      <c r="B146" s="355"/>
      <c r="C146" s="355"/>
      <c r="D146" s="89"/>
      <c r="E146" s="236">
        <f>E99</f>
        <v>0</v>
      </c>
      <c r="F146" s="280">
        <f>'APPROVED BUDGET'!E145</f>
        <v>0</v>
      </c>
      <c r="G146" s="301"/>
      <c r="H146" s="94"/>
    </row>
    <row r="147" spans="1:19" ht="27" customHeight="1">
      <c r="A147" s="354" t="s">
        <v>37</v>
      </c>
      <c r="B147" s="355"/>
      <c r="C147" s="355"/>
      <c r="D147" s="89"/>
      <c r="E147" s="66">
        <f>B111</f>
        <v>0</v>
      </c>
      <c r="F147" s="300">
        <f>'APPROVED BUDGET'!E146</f>
        <v>0</v>
      </c>
      <c r="G147" s="93" t="str">
        <f>IF(F147 = "ERROR","Check !","")</f>
        <v/>
      </c>
      <c r="H147" s="94"/>
    </row>
    <row r="148" spans="1:19" ht="27" customHeight="1">
      <c r="A148" s="354" t="s">
        <v>75</v>
      </c>
      <c r="B148" s="355"/>
      <c r="C148" s="355"/>
      <c r="D148" s="89"/>
      <c r="E148" s="66">
        <f>B123</f>
        <v>0</v>
      </c>
      <c r="F148" s="300">
        <f>'APPROVED BUDGET'!E147</f>
        <v>0</v>
      </c>
      <c r="G148" s="93"/>
      <c r="H148" s="94"/>
    </row>
    <row r="149" spans="1:19" ht="27" customHeight="1" thickBot="1">
      <c r="A149" s="503" t="s">
        <v>87</v>
      </c>
      <c r="B149" s="504"/>
      <c r="C149" s="504"/>
      <c r="D149" s="225"/>
      <c r="E149" s="226">
        <f>SUM(E146:E148)</f>
        <v>0</v>
      </c>
      <c r="F149" s="299">
        <f>'APPROVED BUDGET'!E148</f>
        <v>0</v>
      </c>
      <c r="G149" s="227"/>
      <c r="H149" s="228"/>
    </row>
    <row r="150" spans="1:19" ht="15.75" customHeight="1" thickTop="1" thickBot="1">
      <c r="A150" s="223"/>
      <c r="B150" s="223"/>
      <c r="C150" s="223"/>
      <c r="D150" s="223"/>
      <c r="E150" s="223"/>
      <c r="F150" s="223"/>
      <c r="G150" s="223"/>
      <c r="H150" s="224"/>
    </row>
    <row r="151" spans="1:19" ht="23.25" customHeight="1" thickTop="1">
      <c r="A151" s="229" t="s">
        <v>211</v>
      </c>
      <c r="B151" s="230" t="s">
        <v>8</v>
      </c>
      <c r="C151" s="230" t="s">
        <v>8</v>
      </c>
      <c r="D151" s="230" t="s">
        <v>8</v>
      </c>
      <c r="E151" s="230"/>
      <c r="F151" s="230"/>
      <c r="G151" s="230"/>
      <c r="H151" s="231"/>
    </row>
    <row r="152" spans="1:19" ht="18.75" customHeight="1">
      <c r="A152" s="508" t="s">
        <v>204</v>
      </c>
      <c r="B152" s="509"/>
      <c r="C152" s="509"/>
      <c r="D152" s="509"/>
      <c r="E152" s="509"/>
      <c r="F152" s="509"/>
      <c r="G152" s="509"/>
      <c r="H152" s="510"/>
    </row>
    <row r="153" spans="1:19" ht="15.75" customHeight="1">
      <c r="A153" s="517" t="s">
        <v>207</v>
      </c>
      <c r="B153" s="518"/>
      <c r="C153" s="518"/>
      <c r="D153" s="518"/>
      <c r="E153" s="518"/>
      <c r="F153" s="518"/>
      <c r="G153" s="518"/>
      <c r="H153" s="519"/>
    </row>
    <row r="154" spans="1:19" ht="18" customHeight="1">
      <c r="A154" s="526" t="s">
        <v>203</v>
      </c>
      <c r="B154" s="527"/>
      <c r="C154" s="527"/>
      <c r="D154" s="527"/>
      <c r="E154" s="527"/>
      <c r="F154" s="527"/>
      <c r="G154" s="527"/>
      <c r="H154" s="528"/>
    </row>
    <row r="155" spans="1:19" ht="21.75" customHeight="1">
      <c r="A155" s="526"/>
      <c r="B155" s="527"/>
      <c r="C155" s="527"/>
      <c r="D155" s="527"/>
      <c r="E155" s="527"/>
      <c r="F155" s="527"/>
      <c r="G155" s="527"/>
      <c r="H155" s="528"/>
      <c r="K155" s="20"/>
      <c r="L155" s="20"/>
    </row>
    <row r="156" spans="1:19" ht="17.25" customHeight="1">
      <c r="A156" s="505" t="s">
        <v>205</v>
      </c>
      <c r="B156" s="506"/>
      <c r="C156" s="506"/>
      <c r="D156" s="506"/>
      <c r="E156" s="506"/>
      <c r="F156" s="506"/>
      <c r="G156" s="506"/>
      <c r="H156" s="507"/>
      <c r="K156" s="20"/>
      <c r="L156" s="20"/>
    </row>
    <row r="157" spans="1:19" ht="17.25" customHeight="1">
      <c r="A157" s="529" t="s">
        <v>206</v>
      </c>
      <c r="B157" s="511"/>
      <c r="C157" s="530"/>
      <c r="D157" s="511" t="s">
        <v>212</v>
      </c>
      <c r="E157" s="511"/>
      <c r="F157" s="511"/>
      <c r="G157" s="511"/>
      <c r="H157" s="512"/>
      <c r="I157" s="221"/>
      <c r="J157" s="218"/>
      <c r="K157" s="218"/>
      <c r="L157" s="218"/>
      <c r="M157" s="218"/>
      <c r="N157" s="218"/>
      <c r="O157" s="218"/>
      <c r="P157" s="218"/>
      <c r="Q157" s="218"/>
    </row>
    <row r="158" spans="1:19" ht="21.75" customHeight="1">
      <c r="A158" s="520" t="s">
        <v>210</v>
      </c>
      <c r="B158" s="521"/>
      <c r="C158" s="522"/>
      <c r="D158" s="513" t="s">
        <v>209</v>
      </c>
      <c r="E158" s="513"/>
      <c r="F158" s="513"/>
      <c r="G158" s="513"/>
      <c r="H158" s="514"/>
      <c r="I158" s="219"/>
      <c r="J158" s="219"/>
      <c r="K158" s="219"/>
      <c r="L158" s="219"/>
      <c r="M158" s="219"/>
      <c r="N158" s="219"/>
      <c r="O158" s="219"/>
      <c r="P158" s="219"/>
      <c r="Q158" s="219"/>
      <c r="R158" s="219"/>
      <c r="S158" s="218"/>
    </row>
    <row r="159" spans="1:19" ht="38.25" customHeight="1">
      <c r="A159" s="520"/>
      <c r="B159" s="521"/>
      <c r="C159" s="522"/>
      <c r="D159" s="513"/>
      <c r="E159" s="513"/>
      <c r="F159" s="513"/>
      <c r="G159" s="513"/>
      <c r="H159" s="514"/>
      <c r="I159" s="219"/>
      <c r="J159" s="219"/>
      <c r="K159" s="222"/>
      <c r="L159" s="220"/>
      <c r="M159" s="220"/>
      <c r="N159" s="220"/>
      <c r="O159" s="220"/>
      <c r="P159" s="220"/>
      <c r="Q159" s="220"/>
      <c r="R159" s="220"/>
      <c r="S159" s="218"/>
    </row>
    <row r="160" spans="1:19" ht="33.75" customHeight="1">
      <c r="A160" s="523" t="s">
        <v>208</v>
      </c>
      <c r="B160" s="524"/>
      <c r="C160" s="525"/>
      <c r="D160" s="515" t="s">
        <v>213</v>
      </c>
      <c r="E160" s="515"/>
      <c r="F160" s="515"/>
      <c r="G160" s="515"/>
      <c r="H160" s="516"/>
      <c r="I160" s="217"/>
      <c r="J160" s="210"/>
      <c r="K160" s="210"/>
      <c r="L160" s="217"/>
      <c r="M160" s="217"/>
      <c r="N160" s="217"/>
      <c r="O160" s="217"/>
      <c r="P160" s="217"/>
      <c r="Q160" s="217"/>
      <c r="R160" s="217"/>
    </row>
    <row r="161" spans="1:8" ht="23.25" customHeight="1">
      <c r="A161" s="213" t="s">
        <v>202</v>
      </c>
      <c r="B161" s="211"/>
      <c r="C161" s="211"/>
      <c r="D161" s="211"/>
      <c r="E161" s="211"/>
      <c r="F161" s="211"/>
      <c r="G161" s="211"/>
      <c r="H161" s="212"/>
    </row>
    <row r="162" spans="1:8" ht="18.75" customHeight="1">
      <c r="A162" s="213" t="s">
        <v>201</v>
      </c>
      <c r="B162" s="211"/>
      <c r="C162" s="211"/>
      <c r="D162" s="211"/>
      <c r="E162" s="211"/>
      <c r="F162" s="211"/>
      <c r="G162" s="211"/>
      <c r="H162" s="212"/>
    </row>
    <row r="163" spans="1:8" ht="18.75" customHeight="1">
      <c r="A163" s="213" t="s">
        <v>199</v>
      </c>
      <c r="B163" s="211"/>
      <c r="C163" s="211"/>
      <c r="D163" s="211"/>
      <c r="E163" s="211"/>
      <c r="F163" s="211"/>
      <c r="G163" s="211"/>
      <c r="H163" s="212"/>
    </row>
    <row r="164" spans="1:8" ht="18.75" customHeight="1">
      <c r="A164" s="213" t="s">
        <v>200</v>
      </c>
      <c r="B164" s="211"/>
      <c r="C164" s="211"/>
      <c r="D164" s="211"/>
      <c r="E164" s="211"/>
      <c r="F164" s="211"/>
      <c r="G164" s="211"/>
      <c r="H164" s="212"/>
    </row>
    <row r="165" spans="1:8" ht="13" thickBot="1">
      <c r="A165" s="214"/>
      <c r="B165" s="215"/>
      <c r="C165" s="215"/>
      <c r="D165" s="215"/>
      <c r="E165" s="215"/>
      <c r="F165" s="215"/>
      <c r="G165" s="215"/>
      <c r="H165" s="216"/>
    </row>
    <row r="166" spans="1:8" ht="13" thickTop="1"/>
  </sheetData>
  <sheetProtection password="CA5B" sheet="1" selectLockedCells="1"/>
  <protectedRanges>
    <protectedRange sqref="H104:H107 H123 H110:H114 G116:G121 E104:E114 E116:E123" name="Range1"/>
    <protectedRange sqref="I104:I107 I123 I110:I114" name="Range1_1"/>
  </protectedRanges>
  <mergeCells count="90">
    <mergeCell ref="D157:H157"/>
    <mergeCell ref="D158:H159"/>
    <mergeCell ref="D160:H160"/>
    <mergeCell ref="A153:H153"/>
    <mergeCell ref="A158:C159"/>
    <mergeCell ref="A160:C160"/>
    <mergeCell ref="A154:H155"/>
    <mergeCell ref="A157:C157"/>
    <mergeCell ref="A146:C146"/>
    <mergeCell ref="A147:C147"/>
    <mergeCell ref="A148:C148"/>
    <mergeCell ref="A149:C149"/>
    <mergeCell ref="A156:H156"/>
    <mergeCell ref="A152:H152"/>
    <mergeCell ref="I7:I8"/>
    <mergeCell ref="I29:I30"/>
    <mergeCell ref="I55:I56"/>
    <mergeCell ref="I77:I78"/>
    <mergeCell ref="I97:I98"/>
    <mergeCell ref="I126:I127"/>
    <mergeCell ref="C106:H106"/>
    <mergeCell ref="C107:H107"/>
    <mergeCell ref="C120:H120"/>
    <mergeCell ref="C121:H121"/>
    <mergeCell ref="C122:H122"/>
    <mergeCell ref="C117:H117"/>
    <mergeCell ref="C118:H118"/>
    <mergeCell ref="C119:H119"/>
    <mergeCell ref="A112:H112"/>
    <mergeCell ref="A113:H113"/>
    <mergeCell ref="C124:H124"/>
    <mergeCell ref="A125:H125"/>
    <mergeCell ref="A126:A127"/>
    <mergeCell ref="B126:E126"/>
    <mergeCell ref="F126:G126"/>
    <mergeCell ref="H126:H127"/>
    <mergeCell ref="A114:H114"/>
    <mergeCell ref="C115:H115"/>
    <mergeCell ref="C116:H116"/>
    <mergeCell ref="C108:H108"/>
    <mergeCell ref="C109:H109"/>
    <mergeCell ref="C110:H110"/>
    <mergeCell ref="C105:H105"/>
    <mergeCell ref="A79:H79"/>
    <mergeCell ref="A89:H89"/>
    <mergeCell ref="A95:E95"/>
    <mergeCell ref="F95:G95"/>
    <mergeCell ref="A97:A98"/>
    <mergeCell ref="B97:E97"/>
    <mergeCell ref="F97:G97"/>
    <mergeCell ref="H97:H98"/>
    <mergeCell ref="A100:H100"/>
    <mergeCell ref="A101:H101"/>
    <mergeCell ref="A102:H102"/>
    <mergeCell ref="C103:H103"/>
    <mergeCell ref="C104:H104"/>
    <mergeCell ref="A57:H57"/>
    <mergeCell ref="A76:H76"/>
    <mergeCell ref="A77:A78"/>
    <mergeCell ref="B77:E77"/>
    <mergeCell ref="F77:G77"/>
    <mergeCell ref="H77:H78"/>
    <mergeCell ref="A45:H45"/>
    <mergeCell ref="A50:H50"/>
    <mergeCell ref="A55:A56"/>
    <mergeCell ref="B55:E55"/>
    <mergeCell ref="F55:G55"/>
    <mergeCell ref="H55:H56"/>
    <mergeCell ref="A40:H40"/>
    <mergeCell ref="A9:H9"/>
    <mergeCell ref="A15:H15"/>
    <mergeCell ref="A21:C21"/>
    <mergeCell ref="D21:E21"/>
    <mergeCell ref="F21:G21"/>
    <mergeCell ref="A22:H22"/>
    <mergeCell ref="A29:A30"/>
    <mergeCell ref="B29:E29"/>
    <mergeCell ref="F29:G29"/>
    <mergeCell ref="H29:H30"/>
    <mergeCell ref="A31:H31"/>
    <mergeCell ref="A1:H1"/>
    <mergeCell ref="B3:H3"/>
    <mergeCell ref="B4:H4"/>
    <mergeCell ref="A5:H5"/>
    <mergeCell ref="A6:H6"/>
    <mergeCell ref="A7:A8"/>
    <mergeCell ref="B7:E7"/>
    <mergeCell ref="F7:G7"/>
    <mergeCell ref="H7:H8"/>
    <mergeCell ref="B2:H2"/>
  </mergeCells>
  <conditionalFormatting sqref="H95:H96">
    <cfRule type="cellIs" dxfId="78" priority="15" stopIfTrue="1" operator="lessThanOrEqual">
      <formula>0.1</formula>
    </cfRule>
    <cfRule type="cellIs" dxfId="77" priority="16" stopIfTrue="1" operator="greaterThan">
      <formula>0.1</formula>
    </cfRule>
  </conditionalFormatting>
  <conditionalFormatting sqref="H21">
    <cfRule type="cellIs" dxfId="76" priority="14" stopIfTrue="1" operator="greaterThan">
      <formula>0.265</formula>
    </cfRule>
  </conditionalFormatting>
  <conditionalFormatting sqref="C123">
    <cfRule type="cellIs" dxfId="75" priority="1" stopIfTrue="1" operator="equal">
      <formula>"OKAY"</formula>
    </cfRule>
    <cfRule type="cellIs" dxfId="74" priority="2" stopIfTrue="1" operator="equal">
      <formula>"ERROR"</formula>
    </cfRule>
    <cfRule type="containsText" dxfId="73" priority="13" stopIfTrue="1" operator="containsText" text="Check values match in cells B125 and G99">
      <formula>NOT(ISERROR(SEARCH("Check values match in cells B125 and G99",C123)))</formula>
    </cfRule>
  </conditionalFormatting>
  <conditionalFormatting sqref="C111">
    <cfRule type="cellIs" dxfId="72" priority="3" stopIfTrue="1" operator="equal">
      <formula>"ERROR"</formula>
    </cfRule>
    <cfRule type="cellIs" dxfId="71" priority="4" stopIfTrue="1" operator="equal">
      <formula>"OKAY"</formula>
    </cfRule>
    <cfRule type="containsText" dxfId="70" priority="12" stopIfTrue="1" operator="containsText" text="Check values match in cells B125 and G99">
      <formula>NOT(ISERROR(SEARCH("Check values match in cells B125 and G99",C111)))</formula>
    </cfRule>
  </conditionalFormatting>
  <conditionalFormatting sqref="D21:E21">
    <cfRule type="cellIs" dxfId="69" priority="11" stopIfTrue="1" operator="equal">
      <formula>"Reduce salary on-costs"</formula>
    </cfRule>
  </conditionalFormatting>
  <conditionalFormatting sqref="I95:I96">
    <cfRule type="cellIs" dxfId="68" priority="9" stopIfTrue="1" operator="lessThanOrEqual">
      <formula>0.1</formula>
    </cfRule>
    <cfRule type="cellIs" dxfId="67" priority="10" stopIfTrue="1" operator="greaterThan">
      <formula>0.1</formula>
    </cfRule>
  </conditionalFormatting>
  <conditionalFormatting sqref="I21">
    <cfRule type="cellIs" dxfId="66" priority="8" stopIfTrue="1" operator="greaterThan">
      <formula>0.26</formula>
    </cfRule>
  </conditionalFormatting>
  <conditionalFormatting sqref="E146">
    <cfRule type="cellIs" dxfId="65" priority="5" stopIfTrue="1" operator="greaterThan">
      <formula>$F$146</formula>
    </cfRule>
  </conditionalFormatting>
  <dataValidations count="1">
    <dataValidation type="whole" allowBlank="1" showInputMessage="1" showErrorMessage="1" errorTitle="Whole Numbers Only" error="Whole numbers only, no decimals please" sqref="F32:G38 F80:G87 F90:G92 B90:D92 B80:D87 F16:G19 F41:G43 F46:G48 F51:G53 F58:G73 B58:D73 B51:D53 B46:D48 B41:D43 B16:D19 F10:G13 B10:D13 B23:D27 F23:G27 B32:D38 B123 B116:B121 B104:B111">
      <formula1>-9.99999999999999E+25</formula1>
      <formula2>9.99999999999999E+25</formula2>
    </dataValidation>
  </dataValidations>
  <pageMargins left="0.39370078740157483" right="0.39370078740157483" top="0.39370078740157483" bottom="0.39370078740157483" header="0.19685039370078741" footer="0.19685039370078741"/>
  <pageSetup paperSize="9" scale="76" fitToHeight="0" orientation="portrait" r:id="rId1"/>
  <headerFooter alignWithMargins="0">
    <oddFooter>&amp;L&amp;8&amp;F&amp;R&amp;8Page &amp;P of &amp;N</oddFooter>
  </headerFooter>
  <rowBreaks count="5" manualBreakCount="5">
    <brk id="28" max="16383" man="1"/>
    <brk id="54" max="16383" man="1"/>
    <brk id="75" max="16383" man="1"/>
    <brk id="99" max="16383" man="1"/>
    <brk id="124" max="16383" man="1"/>
  </rowBreaks>
  <drawing r:id="rId2"/>
  <legacyDrawing r:id="rId3"/>
  <controls>
    <mc:AlternateContent xmlns:mc="http://schemas.openxmlformats.org/markup-compatibility/2006">
      <mc:Choice Requires="x14">
        <control shapeId="7405" r:id="rId4" name="CheckBox4">
          <controlPr defaultSize="0" autoLine="0" r:id="rId5">
            <anchor moveWithCells="1">
              <from>
                <xdr:col>0</xdr:col>
                <xdr:colOff>38100</xdr:colOff>
                <xdr:row>158</xdr:row>
                <xdr:rowOff>450850</xdr:rowOff>
              </from>
              <to>
                <xdr:col>0</xdr:col>
                <xdr:colOff>209550</xdr:colOff>
                <xdr:row>159</xdr:row>
                <xdr:rowOff>196850</xdr:rowOff>
              </to>
            </anchor>
          </controlPr>
        </control>
      </mc:Choice>
      <mc:Fallback>
        <control shapeId="7405" r:id="rId4" name="CheckBox4"/>
      </mc:Fallback>
    </mc:AlternateContent>
    <mc:AlternateContent xmlns:mc="http://schemas.openxmlformats.org/markup-compatibility/2006">
      <mc:Choice Requires="x14">
        <control shapeId="7402" r:id="rId6" name="CheckBox3">
          <controlPr defaultSize="0" autoLine="0" r:id="rId7">
            <anchor moveWithCells="1">
              <from>
                <xdr:col>0</xdr:col>
                <xdr:colOff>38100</xdr:colOff>
                <xdr:row>156</xdr:row>
                <xdr:rowOff>190500</xdr:rowOff>
              </from>
              <to>
                <xdr:col>0</xdr:col>
                <xdr:colOff>209550</xdr:colOff>
                <xdr:row>157</xdr:row>
                <xdr:rowOff>203200</xdr:rowOff>
              </to>
            </anchor>
          </controlPr>
        </control>
      </mc:Choice>
      <mc:Fallback>
        <control shapeId="7402" r:id="rId6" name="CheckBox3"/>
      </mc:Fallback>
    </mc:AlternateContent>
    <mc:AlternateContent xmlns:mc="http://schemas.openxmlformats.org/markup-compatibility/2006">
      <mc:Choice Requires="x14">
        <control shapeId="7400" r:id="rId8" name="CheckBox2">
          <controlPr defaultSize="0" autoLine="0" r:id="rId9">
            <anchor moveWithCells="1">
              <from>
                <xdr:col>3</xdr:col>
                <xdr:colOff>50800</xdr:colOff>
                <xdr:row>156</xdr:row>
                <xdr:rowOff>190500</xdr:rowOff>
              </from>
              <to>
                <xdr:col>3</xdr:col>
                <xdr:colOff>222250</xdr:colOff>
                <xdr:row>157</xdr:row>
                <xdr:rowOff>203200</xdr:rowOff>
              </to>
            </anchor>
          </controlPr>
        </control>
      </mc:Choice>
      <mc:Fallback>
        <control shapeId="7400" r:id="rId8" name="CheckBox2"/>
      </mc:Fallback>
    </mc:AlternateContent>
    <mc:AlternateContent xmlns:mc="http://schemas.openxmlformats.org/markup-compatibility/2006">
      <mc:Choice Requires="x14">
        <control shapeId="7392" r:id="rId10" name="CheckBox1">
          <controlPr defaultSize="0" autoLine="0" r:id="rId11">
            <anchor moveWithCells="1">
              <from>
                <xdr:col>0</xdr:col>
                <xdr:colOff>38100</xdr:colOff>
                <xdr:row>153</xdr:row>
                <xdr:rowOff>0</xdr:rowOff>
              </from>
              <to>
                <xdr:col>0</xdr:col>
                <xdr:colOff>209550</xdr:colOff>
                <xdr:row>154</xdr:row>
                <xdr:rowOff>0</xdr:rowOff>
              </to>
            </anchor>
          </controlPr>
        </control>
      </mc:Choice>
      <mc:Fallback>
        <control shapeId="7392" r:id="rId10" name="CheckBox1"/>
      </mc:Fallback>
    </mc:AlternateContent>
    <mc:AlternateContent xmlns:mc="http://schemas.openxmlformats.org/markup-compatibility/2006">
      <mc:Choice Requires="x14">
        <control shapeId="7390" r:id="rId12" name="TextBox4">
          <controlPr defaultSize="0" autoLine="0" r:id="rId13">
            <anchor moveWithCells="1">
              <from>
                <xdr:col>0</xdr:col>
                <xdr:colOff>1155700</xdr:colOff>
                <xdr:row>163</xdr:row>
                <xdr:rowOff>95250</xdr:rowOff>
              </from>
              <to>
                <xdr:col>2</xdr:col>
                <xdr:colOff>82550</xdr:colOff>
                <xdr:row>164</xdr:row>
                <xdr:rowOff>88900</xdr:rowOff>
              </to>
            </anchor>
          </controlPr>
        </control>
      </mc:Choice>
      <mc:Fallback>
        <control shapeId="7390" r:id="rId12" name="TextBox4"/>
      </mc:Fallback>
    </mc:AlternateContent>
    <mc:AlternateContent xmlns:mc="http://schemas.openxmlformats.org/markup-compatibility/2006">
      <mc:Choice Requires="x14">
        <control shapeId="7389" r:id="rId14" name="TextBox3">
          <controlPr defaultSize="0" autoLine="0" r:id="rId15">
            <anchor moveWithCells="1">
              <from>
                <xdr:col>0</xdr:col>
                <xdr:colOff>1155700</xdr:colOff>
                <xdr:row>162</xdr:row>
                <xdr:rowOff>76200</xdr:rowOff>
              </from>
              <to>
                <xdr:col>5</xdr:col>
                <xdr:colOff>317500</xdr:colOff>
                <xdr:row>163</xdr:row>
                <xdr:rowOff>76200</xdr:rowOff>
              </to>
            </anchor>
          </controlPr>
        </control>
      </mc:Choice>
      <mc:Fallback>
        <control shapeId="7389" r:id="rId14" name="TextBox3"/>
      </mc:Fallback>
    </mc:AlternateContent>
    <mc:AlternateContent xmlns:mc="http://schemas.openxmlformats.org/markup-compatibility/2006">
      <mc:Choice Requires="x14">
        <control shapeId="7388" r:id="rId16" name="TextBox2">
          <controlPr defaultSize="0" autoLine="0" r:id="rId17">
            <anchor moveWithCells="1">
              <from>
                <xdr:col>0</xdr:col>
                <xdr:colOff>1155700</xdr:colOff>
                <xdr:row>161</xdr:row>
                <xdr:rowOff>57150</xdr:rowOff>
              </from>
              <to>
                <xdr:col>5</xdr:col>
                <xdr:colOff>330200</xdr:colOff>
                <xdr:row>162</xdr:row>
                <xdr:rowOff>69850</xdr:rowOff>
              </to>
            </anchor>
          </controlPr>
        </control>
      </mc:Choice>
      <mc:Fallback>
        <control shapeId="7388" r:id="rId16" name="TextBox2"/>
      </mc:Fallback>
    </mc:AlternateContent>
    <mc:AlternateContent xmlns:mc="http://schemas.openxmlformats.org/markup-compatibility/2006">
      <mc:Choice Requires="x14">
        <control shapeId="7387" r:id="rId18" name="TextBox1">
          <controlPr defaultSize="0" autoLine="0" r:id="rId19">
            <anchor moveWithCells="1">
              <from>
                <xdr:col>0</xdr:col>
                <xdr:colOff>1155700</xdr:colOff>
                <xdr:row>160</xdr:row>
                <xdr:rowOff>95250</xdr:rowOff>
              </from>
              <to>
                <xdr:col>3</xdr:col>
                <xdr:colOff>247650</xdr:colOff>
                <xdr:row>161</xdr:row>
                <xdr:rowOff>38100</xdr:rowOff>
              </to>
            </anchor>
          </controlPr>
        </control>
      </mc:Choice>
      <mc:Fallback>
        <control shapeId="7387" r:id="rId18" name="TextBox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R150"/>
  <sheetViews>
    <sheetView showGridLines="0" zoomScaleNormal="100" zoomScaleSheetLayoutView="100" workbookViewId="0">
      <selection activeCell="B11" sqref="B11"/>
    </sheetView>
  </sheetViews>
  <sheetFormatPr defaultColWidth="9.1796875" defaultRowHeight="12.5"/>
  <cols>
    <col min="1" max="1" width="31.7265625" style="1" customWidth="1"/>
    <col min="2" max="12" width="10.453125" style="1" customWidth="1"/>
    <col min="13" max="13" width="13" style="1" customWidth="1"/>
    <col min="14" max="14" width="13.453125" style="1" customWidth="1"/>
    <col min="15" max="16384" width="9.1796875" style="1"/>
  </cols>
  <sheetData>
    <row r="1" spans="1:15" ht="49.5" customHeight="1">
      <c r="A1" s="393" t="s">
        <v>233</v>
      </c>
      <c r="B1" s="393"/>
      <c r="C1" s="393"/>
      <c r="D1" s="393"/>
      <c r="E1" s="393"/>
      <c r="F1" s="393"/>
      <c r="G1" s="393"/>
      <c r="H1" s="393"/>
      <c r="I1" s="393"/>
      <c r="J1" s="393"/>
      <c r="K1" s="393"/>
      <c r="L1" s="393"/>
      <c r="M1" s="393"/>
      <c r="N1" s="393"/>
      <c r="O1" s="45"/>
    </row>
    <row r="2" spans="1:15" ht="24.75" customHeight="1">
      <c r="A2" s="31" t="s">
        <v>231</v>
      </c>
      <c r="B2" s="458" t="str">
        <f>'APPROVED BUDGET'!B2:H2</f>
        <v>&lt;&gt;</v>
      </c>
      <c r="C2" s="458"/>
      <c r="D2" s="458"/>
      <c r="E2" s="458"/>
      <c r="F2" s="458"/>
      <c r="G2" s="458"/>
      <c r="H2" s="458"/>
      <c r="I2" s="458"/>
      <c r="J2" s="458"/>
      <c r="K2" s="458"/>
      <c r="L2" s="458"/>
      <c r="M2" s="458"/>
      <c r="N2" s="458"/>
      <c r="O2" s="45"/>
    </row>
    <row r="3" spans="1:15" ht="24.75" customHeight="1">
      <c r="A3" s="31" t="s">
        <v>32</v>
      </c>
      <c r="B3" s="458">
        <f>'APPLICATION BUDGET'!B2:H2</f>
        <v>0</v>
      </c>
      <c r="C3" s="458"/>
      <c r="D3" s="458"/>
      <c r="E3" s="458"/>
      <c r="F3" s="458"/>
      <c r="G3" s="458"/>
      <c r="H3" s="458"/>
      <c r="I3" s="458"/>
      <c r="J3" s="458"/>
      <c r="K3" s="458"/>
      <c r="L3" s="458"/>
      <c r="M3" s="458"/>
      <c r="N3" s="458"/>
    </row>
    <row r="4" spans="1:15" ht="24.75" customHeight="1">
      <c r="A4" s="31" t="s">
        <v>33</v>
      </c>
      <c r="B4" s="460">
        <f>'APPLICATION BUDGET'!B3:H3</f>
        <v>0</v>
      </c>
      <c r="C4" s="460"/>
      <c r="D4" s="460"/>
      <c r="E4" s="460"/>
      <c r="F4" s="461"/>
      <c r="G4" s="461"/>
      <c r="H4" s="461"/>
      <c r="I4" s="461"/>
      <c r="J4" s="461"/>
      <c r="K4" s="461"/>
      <c r="L4" s="461"/>
      <c r="M4" s="461"/>
      <c r="N4" s="461"/>
      <c r="O4" s="19"/>
    </row>
    <row r="5" spans="1:15" ht="33.75" customHeight="1">
      <c r="A5" s="394" t="s">
        <v>47</v>
      </c>
      <c r="B5" s="395"/>
      <c r="C5" s="395"/>
      <c r="D5" s="395"/>
      <c r="E5" s="395"/>
      <c r="F5" s="395"/>
      <c r="G5" s="395"/>
      <c r="H5" s="395"/>
      <c r="I5" s="395"/>
      <c r="J5" s="395"/>
      <c r="K5" s="395"/>
      <c r="L5" s="395"/>
      <c r="M5" s="395"/>
      <c r="N5" s="396"/>
    </row>
    <row r="6" spans="1:15" ht="21" customHeight="1">
      <c r="A6" s="364" t="s">
        <v>50</v>
      </c>
      <c r="B6" s="486"/>
      <c r="C6" s="486"/>
      <c r="D6" s="486"/>
      <c r="E6" s="486"/>
      <c r="F6" s="486"/>
      <c r="G6" s="486"/>
      <c r="H6" s="486"/>
      <c r="I6" s="486"/>
      <c r="J6" s="486"/>
      <c r="K6" s="486"/>
      <c r="L6" s="486"/>
      <c r="M6" s="365"/>
      <c r="N6" s="366"/>
    </row>
    <row r="7" spans="1:15" ht="24.75" customHeight="1">
      <c r="A7" s="538" t="s">
        <v>24</v>
      </c>
      <c r="B7" s="418" t="s">
        <v>21</v>
      </c>
      <c r="C7" s="419"/>
      <c r="D7" s="420"/>
      <c r="E7" s="418" t="s">
        <v>22</v>
      </c>
      <c r="F7" s="419"/>
      <c r="G7" s="420"/>
      <c r="H7" s="418" t="s">
        <v>23</v>
      </c>
      <c r="I7" s="419"/>
      <c r="J7" s="420"/>
      <c r="K7" s="539" t="s">
        <v>104</v>
      </c>
      <c r="L7" s="540"/>
      <c r="M7" s="540"/>
      <c r="N7" s="541"/>
    </row>
    <row r="8" spans="1:15" ht="28.5" customHeight="1" thickBot="1">
      <c r="A8" s="368"/>
      <c r="B8" s="77" t="s">
        <v>81</v>
      </c>
      <c r="C8" s="77" t="s">
        <v>82</v>
      </c>
      <c r="D8" s="249" t="s">
        <v>93</v>
      </c>
      <c r="E8" s="77" t="s">
        <v>81</v>
      </c>
      <c r="F8" s="77" t="s">
        <v>88</v>
      </c>
      <c r="G8" s="249" t="s">
        <v>93</v>
      </c>
      <c r="H8" s="77" t="s">
        <v>81</v>
      </c>
      <c r="I8" s="77" t="s">
        <v>88</v>
      </c>
      <c r="J8" s="249" t="s">
        <v>94</v>
      </c>
      <c r="K8" s="315" t="s">
        <v>248</v>
      </c>
      <c r="L8" s="315" t="s">
        <v>249</v>
      </c>
      <c r="M8" s="250" t="s">
        <v>232</v>
      </c>
      <c r="N8" s="249" t="s">
        <v>103</v>
      </c>
    </row>
    <row r="9" spans="1:15" ht="21" customHeight="1" thickTop="1">
      <c r="A9" s="413" t="s">
        <v>44</v>
      </c>
      <c r="B9" s="414"/>
      <c r="C9" s="414"/>
      <c r="D9" s="414"/>
      <c r="E9" s="414"/>
      <c r="F9" s="414"/>
      <c r="G9" s="414"/>
      <c r="H9" s="414"/>
      <c r="I9" s="414"/>
      <c r="J9" s="414"/>
      <c r="K9" s="414"/>
      <c r="L9" s="414"/>
      <c r="M9" s="414"/>
      <c r="N9" s="414"/>
    </row>
    <row r="10" spans="1:15" ht="30" customHeight="1">
      <c r="A10" s="174" t="str">
        <f>IF(ISTEXT('VARIATION REQUEST'!A10),'VARIATION REQUEST'!A10,'APPROVED BUDGET'!A10)</f>
        <v>TEST</v>
      </c>
      <c r="B10" s="54">
        <f>IF(ISNUMBER('VARIATION REQUEST'!B10),'VARIATION REQUEST'!B10,'APPROVED BUDGET'!B10)</f>
        <v>0</v>
      </c>
      <c r="C10" s="54">
        <f>ACTUAL!B10</f>
        <v>0</v>
      </c>
      <c r="D10" s="232">
        <f>IF(ISERR((C10-B10)/'APPROVED BUDGET'!E142),0,(C10-B10)/'APPROVED BUDGET'!E142)</f>
        <v>0</v>
      </c>
      <c r="E10" s="54">
        <f>IF(ISNUMBER('VARIATION REQUEST'!E10),'VARIATION REQUEST'!E10,'APPROVED BUDGET'!E10)</f>
        <v>0</v>
      </c>
      <c r="F10" s="54">
        <f>ACTUAL!C10</f>
        <v>0</v>
      </c>
      <c r="G10" s="232">
        <f>IF(ISERR((F10-E10)/'APPROVED BUDGET'!E142),0,(F10-E10)/'APPROVED BUDGET'!E142)</f>
        <v>0</v>
      </c>
      <c r="H10" s="54">
        <f>IF(ISNUMBER('VARIATION REQUEST'!H10),'VARIATION REQUEST'!H10,'APPROVED BUDGET'!H10)</f>
        <v>0</v>
      </c>
      <c r="I10" s="54">
        <f>ACTUAL!D10</f>
        <v>0</v>
      </c>
      <c r="J10" s="232">
        <f>IF(ISERR((I10-H10)/'APPROVED BUDGET'!E142),0,(I10-H10)/'APPROVED BUDGET'!E142)</f>
        <v>0</v>
      </c>
      <c r="K10" s="314">
        <f>'APPROVED BUDGET'!E10</f>
        <v>0</v>
      </c>
      <c r="L10" s="314">
        <f>ACTUAL!E10</f>
        <v>0</v>
      </c>
      <c r="M10" s="160">
        <f>ACTUAL!E10-'APPROVED BUDGET'!E10</f>
        <v>0</v>
      </c>
      <c r="N10" s="233">
        <f>IF(ISERR(M10/'APPROVED BUDGET'!E142),0,M10/'APPROVED BUDGET'!E142)</f>
        <v>0</v>
      </c>
    </row>
    <row r="11" spans="1:15" ht="32.15" customHeight="1">
      <c r="A11" s="174">
        <f>IF(ISTEXT('VARIATION REQUEST'!A11),'VARIATION REQUEST'!A11,'APPROVED BUDGET'!A11)</f>
        <v>0</v>
      </c>
      <c r="B11" s="54">
        <f>IF(ISNUMBER('VARIATION REQUEST'!B11),'VARIATION REQUEST'!B11,'APPROVED BUDGET'!B11)</f>
        <v>0</v>
      </c>
      <c r="C11" s="54">
        <f>ACTUAL!B11</f>
        <v>0</v>
      </c>
      <c r="D11" s="232">
        <f>IF(ISERR((C11-B11)/'APPROVED BUDGET'!E142),0,(C11-B11)/'APPROVED BUDGET'!E142)</f>
        <v>0</v>
      </c>
      <c r="E11" s="54">
        <f>IF(ISNUMBER('VARIATION REQUEST'!E11),'VARIATION REQUEST'!E11,'APPROVED BUDGET'!E11)</f>
        <v>0</v>
      </c>
      <c r="F11" s="54">
        <f>ACTUAL!C11</f>
        <v>0</v>
      </c>
      <c r="G11" s="232">
        <f>IF(ISERR((F11-E11)/'APPROVED BUDGET'!E142),0,(F11-E11)/'APPROVED BUDGET'!E142)</f>
        <v>0</v>
      </c>
      <c r="H11" s="54">
        <f>IF(ISNUMBER('VARIATION REQUEST'!H11),'VARIATION REQUEST'!H11,'APPROVED BUDGET'!H11)</f>
        <v>0</v>
      </c>
      <c r="I11" s="54">
        <f>ACTUAL!D11</f>
        <v>0</v>
      </c>
      <c r="J11" s="232">
        <f>IF(ISERR((I11-H11)/'APPROVED BUDGET'!E142),0,(I11-H11)/'APPROVED BUDGET'!E142)</f>
        <v>0</v>
      </c>
      <c r="K11" s="314">
        <f>'APPROVED BUDGET'!E11</f>
        <v>0</v>
      </c>
      <c r="L11" s="314">
        <f>ACTUAL!E11</f>
        <v>0</v>
      </c>
      <c r="M11" s="160">
        <f>ACTUAL!E11-'APPROVED BUDGET'!E11</f>
        <v>0</v>
      </c>
      <c r="N11" s="233">
        <f>IF(ISERR(M11/'APPROVED BUDGET'!E142),0,M11/'APPROVED BUDGET'!E142)</f>
        <v>0</v>
      </c>
    </row>
    <row r="12" spans="1:15" ht="32.15" customHeight="1">
      <c r="A12" s="174">
        <f>IF(ISTEXT('VARIATION REQUEST'!A12),'VARIATION REQUEST'!A12,'APPROVED BUDGET'!A12)</f>
        <v>0</v>
      </c>
      <c r="B12" s="54">
        <f>IF(ISNUMBER('VARIATION REQUEST'!B12),'VARIATION REQUEST'!B12,'APPROVED BUDGET'!B12)</f>
        <v>0</v>
      </c>
      <c r="C12" s="54">
        <f>ACTUAL!B12</f>
        <v>0</v>
      </c>
      <c r="D12" s="232">
        <f>IF(ISERR((C12-B12)/'APPROVED BUDGET'!E142),0,(C12-B12)/'APPROVED BUDGET'!E142)</f>
        <v>0</v>
      </c>
      <c r="E12" s="54">
        <f>IF(ISNUMBER('VARIATION REQUEST'!E12),'VARIATION REQUEST'!E12,'APPROVED BUDGET'!E12)</f>
        <v>0</v>
      </c>
      <c r="F12" s="54">
        <f>ACTUAL!C12</f>
        <v>0</v>
      </c>
      <c r="G12" s="232">
        <f>IF(ISERR((F12-E12)/'APPROVED BUDGET'!E142),0,(F12-E12)/'APPROVED BUDGET'!E142)</f>
        <v>0</v>
      </c>
      <c r="H12" s="54">
        <f>IF(ISNUMBER('VARIATION REQUEST'!H12),'VARIATION REQUEST'!H12,'APPROVED BUDGET'!H12)</f>
        <v>0</v>
      </c>
      <c r="I12" s="54">
        <f>ACTUAL!D12</f>
        <v>0</v>
      </c>
      <c r="J12" s="232">
        <f>IF(ISERR((I12-H12)/'APPROVED BUDGET'!E142),0,(I12-H12)/'APPROVED BUDGET'!E142)</f>
        <v>0</v>
      </c>
      <c r="K12" s="314">
        <f>'APPROVED BUDGET'!E12</f>
        <v>0</v>
      </c>
      <c r="L12" s="314">
        <f>ACTUAL!E12</f>
        <v>0</v>
      </c>
      <c r="M12" s="160">
        <f>ACTUAL!E12-'APPROVED BUDGET'!E12</f>
        <v>0</v>
      </c>
      <c r="N12" s="233">
        <f>IF(ISERR(M12/'APPROVED BUDGET'!E142),0,M12/'APPROVED BUDGET'!E142)</f>
        <v>0</v>
      </c>
    </row>
    <row r="13" spans="1:15" ht="32.15" customHeight="1">
      <c r="A13" s="174">
        <f>IF(ISTEXT('VARIATION REQUEST'!A13),'VARIATION REQUEST'!A13,'APPROVED BUDGET'!A13)</f>
        <v>0</v>
      </c>
      <c r="B13" s="54">
        <f>IF(ISNUMBER('VARIATION REQUEST'!B13),'VARIATION REQUEST'!B13,'APPROVED BUDGET'!B13)</f>
        <v>0</v>
      </c>
      <c r="C13" s="54">
        <f>ACTUAL!B13</f>
        <v>0</v>
      </c>
      <c r="D13" s="232">
        <f>IF(ISERR((C13-B13)/'APPROVED BUDGET'!E142),0,(C13-B13)/'APPROVED BUDGET'!E142)</f>
        <v>0</v>
      </c>
      <c r="E13" s="54">
        <f>IF(ISNUMBER('VARIATION REQUEST'!E13),'VARIATION REQUEST'!E13,'APPROVED BUDGET'!E13)</f>
        <v>0</v>
      </c>
      <c r="F13" s="54">
        <f>ACTUAL!C13</f>
        <v>0</v>
      </c>
      <c r="G13" s="232">
        <f>IF(ISERR((F13-E13)/'APPROVED BUDGET'!E142),0,(F13-E13)/'APPROVED BUDGET'!E142)</f>
        <v>0</v>
      </c>
      <c r="H13" s="54">
        <f>IF(ISNUMBER('VARIATION REQUEST'!H13),'VARIATION REQUEST'!H13,'APPROVED BUDGET'!H13)</f>
        <v>0</v>
      </c>
      <c r="I13" s="54">
        <f>ACTUAL!D13</f>
        <v>0</v>
      </c>
      <c r="J13" s="232">
        <f>IF(ISERR((I13-H13)/'APPROVED BUDGET'!E142),0,(I13-H13)/'APPROVED BUDGET'!E142)</f>
        <v>0</v>
      </c>
      <c r="K13" s="314">
        <f>'APPROVED BUDGET'!E13</f>
        <v>0</v>
      </c>
      <c r="L13" s="314">
        <f>ACTUAL!E13</f>
        <v>0</v>
      </c>
      <c r="M13" s="160">
        <f>ACTUAL!E13-'APPROVED BUDGET'!E13</f>
        <v>0</v>
      </c>
      <c r="N13" s="233">
        <f>IF(ISERR(M13/'APPROVED BUDGET'!E142),0,M13/'APPROVED BUDGET'!E142)</f>
        <v>0</v>
      </c>
    </row>
    <row r="14" spans="1:15" ht="32.15" customHeight="1" thickBot="1">
      <c r="A14" s="102" t="s">
        <v>61</v>
      </c>
      <c r="B14" s="79">
        <f>SUM(B10:B13)</f>
        <v>0</v>
      </c>
      <c r="C14" s="79">
        <f>SUM(C10:C13)</f>
        <v>0</v>
      </c>
      <c r="D14" s="234">
        <f>IF(ISERR((C14-B14)/'APPROVED BUDGET'!E142),0,(C14-B14)/'APPROVED BUDGET'!E142)</f>
        <v>0</v>
      </c>
      <c r="E14" s="79">
        <f>SUM(E10:E13)</f>
        <v>0</v>
      </c>
      <c r="F14" s="79">
        <f>SUM(F10:F13)</f>
        <v>0</v>
      </c>
      <c r="G14" s="234">
        <f>IF(ISERR((F14-E14)/'APPROVED BUDGET'!E142),0,(F14-E14)/'APPROVED BUDGET'!E142)</f>
        <v>0</v>
      </c>
      <c r="H14" s="79">
        <f>SUM(H10:H13)</f>
        <v>0</v>
      </c>
      <c r="I14" s="79">
        <f>SUM(I10:I13)</f>
        <v>0</v>
      </c>
      <c r="J14" s="234">
        <f>IF(ISERR((I14-H14)/'APPROVED BUDGET'!E142),0,(I14-H14)/'APPROVED BUDGET'!E142)</f>
        <v>0</v>
      </c>
      <c r="K14" s="313">
        <f>SUM(K10:K13)</f>
        <v>0</v>
      </c>
      <c r="L14" s="313">
        <f>SUM(L10:L13)</f>
        <v>0</v>
      </c>
      <c r="M14" s="79">
        <f>SUM(M10:M13)</f>
        <v>0</v>
      </c>
      <c r="N14" s="234">
        <f>IF(ISERR(M14/'APPROVED BUDGET'!E142),0,M14/'APPROVED BUDGET'!E142)</f>
        <v>0</v>
      </c>
    </row>
    <row r="15" spans="1:15" ht="21" customHeight="1" thickTop="1">
      <c r="A15" s="380" t="s">
        <v>45</v>
      </c>
      <c r="B15" s="381"/>
      <c r="C15" s="381"/>
      <c r="D15" s="381"/>
      <c r="E15" s="381"/>
      <c r="F15" s="381"/>
      <c r="G15" s="381"/>
      <c r="H15" s="381"/>
      <c r="I15" s="381"/>
      <c r="J15" s="381"/>
      <c r="K15" s="381"/>
      <c r="L15" s="381"/>
      <c r="M15" s="381"/>
      <c r="N15" s="382"/>
    </row>
    <row r="16" spans="1:15" ht="29.25" customHeight="1">
      <c r="A16" s="174">
        <f>IF(ISTEXT('VARIATION REQUEST'!A16),'VARIATION REQUEST'!A16,'APPROVED BUDGET'!A16)</f>
        <v>0</v>
      </c>
      <c r="B16" s="54">
        <f>IF(ISNUMBER('VARIATION REQUEST'!B16),'VARIATION REQUEST'!B16,'APPROVED BUDGET'!B16)</f>
        <v>0</v>
      </c>
      <c r="C16" s="169">
        <f>ACTUAL!B16</f>
        <v>0</v>
      </c>
      <c r="D16" s="232">
        <f>IF(ISERR((C16-B16)/'APPROVED BUDGET'!E142),0,(C16-B16)/'APPROVED BUDGET'!E142)</f>
        <v>0</v>
      </c>
      <c r="E16" s="54">
        <f>IF(ISNUMBER('VARIATION REQUEST'!E16),'VARIATION REQUEST'!E16,'APPROVED BUDGET'!E16)</f>
        <v>0</v>
      </c>
      <c r="F16" s="169">
        <f>ACTUAL!C16</f>
        <v>0</v>
      </c>
      <c r="G16" s="232">
        <f>IF(ISERR((F16-E16)/'APPROVED BUDGET'!E142),0,(F16-E16)/'APPROVED BUDGET'!E142)</f>
        <v>0</v>
      </c>
      <c r="H16" s="54">
        <f>IF(ISNUMBER('VARIATION REQUEST'!H16),'VARIATION REQUEST'!H16,'APPROVED BUDGET'!H16)</f>
        <v>0</v>
      </c>
      <c r="I16" s="54">
        <f>ACTUAL!D16</f>
        <v>0</v>
      </c>
      <c r="J16" s="232">
        <f>IF(ISERR((I16-H16)/'APPROVED BUDGET'!E142),0,(I16-H16)/'APPROVED BUDGET'!E142)</f>
        <v>0</v>
      </c>
      <c r="K16" s="314">
        <f>'APPROVED BUDGET'!E16</f>
        <v>0</v>
      </c>
      <c r="L16" s="314">
        <f>ACTUAL!E16</f>
        <v>0</v>
      </c>
      <c r="M16" s="160">
        <f>ACTUAL!E16-'APPROVED BUDGET'!E16</f>
        <v>0</v>
      </c>
      <c r="N16" s="233">
        <f>IF(ISERR(M16/'APPROVED BUDGET'!E142),0,M16/'APPROVED BUDGET'!E142)</f>
        <v>0</v>
      </c>
    </row>
    <row r="17" spans="1:18" ht="32.15" customHeight="1">
      <c r="A17" s="174">
        <f>IF(ISTEXT('VARIATION REQUEST'!A17),'VARIATION REQUEST'!A17,'APPROVED BUDGET'!A17)</f>
        <v>0</v>
      </c>
      <c r="B17" s="54">
        <f>IF(ISNUMBER('VARIATION REQUEST'!B17),'VARIATION REQUEST'!B17,'APPROVED BUDGET'!B17)</f>
        <v>0</v>
      </c>
      <c r="C17" s="169">
        <f>ACTUAL!B17</f>
        <v>0</v>
      </c>
      <c r="D17" s="232">
        <f>IF(ISERR((C17-B17)/'APPROVED BUDGET'!E142),0,(C17-B17)/'APPROVED BUDGET'!E142)</f>
        <v>0</v>
      </c>
      <c r="E17" s="54">
        <f>IF(ISNUMBER('VARIATION REQUEST'!E17),'VARIATION REQUEST'!E17,'APPROVED BUDGET'!E17)</f>
        <v>0</v>
      </c>
      <c r="F17" s="169">
        <f>ACTUAL!C17</f>
        <v>0</v>
      </c>
      <c r="G17" s="232">
        <f>IF(ISERR((F17-E17)/'APPROVED BUDGET'!E142),0,(F17-E17)/'APPROVED BUDGET'!E142)</f>
        <v>0</v>
      </c>
      <c r="H17" s="54">
        <f>IF(ISNUMBER('VARIATION REQUEST'!H17),'VARIATION REQUEST'!H17,'APPROVED BUDGET'!H17)</f>
        <v>0</v>
      </c>
      <c r="I17" s="54">
        <f>ACTUAL!D17</f>
        <v>0</v>
      </c>
      <c r="J17" s="232">
        <f>IF(ISERR((I17-H17)/'APPROVED BUDGET'!E142),0,(I17-H17)/'APPROVED BUDGET'!E142)</f>
        <v>0</v>
      </c>
      <c r="K17" s="314">
        <f>'APPROVED BUDGET'!E17</f>
        <v>0</v>
      </c>
      <c r="L17" s="314">
        <f>ACTUAL!E17</f>
        <v>0</v>
      </c>
      <c r="M17" s="160">
        <f>ACTUAL!E17-'APPROVED BUDGET'!E17</f>
        <v>0</v>
      </c>
      <c r="N17" s="233">
        <f>IF(ISERR(M17/'APPROVED BUDGET'!E142),0,M17/'APPROVED BUDGET'!E142)</f>
        <v>0</v>
      </c>
    </row>
    <row r="18" spans="1:18" ht="32.15" customHeight="1">
      <c r="A18" s="174">
        <f>IF(ISTEXT('VARIATION REQUEST'!A18),'VARIATION REQUEST'!A18,'APPROVED BUDGET'!A18)</f>
        <v>0</v>
      </c>
      <c r="B18" s="54">
        <f>IF(ISNUMBER('VARIATION REQUEST'!B18),'VARIATION REQUEST'!B18,'APPROVED BUDGET'!B18)</f>
        <v>0</v>
      </c>
      <c r="C18" s="169">
        <f>ACTUAL!B18</f>
        <v>0</v>
      </c>
      <c r="D18" s="232">
        <f>IF(ISERR((C18-B18)/'APPROVED BUDGET'!E142),0,(C18-B18)/'APPROVED BUDGET'!E142)</f>
        <v>0</v>
      </c>
      <c r="E18" s="54">
        <f>IF(ISNUMBER('VARIATION REQUEST'!E18),'VARIATION REQUEST'!E18,'APPROVED BUDGET'!E18)</f>
        <v>0</v>
      </c>
      <c r="F18" s="169">
        <f>ACTUAL!C18</f>
        <v>0</v>
      </c>
      <c r="G18" s="232">
        <f>IF(ISERR((F18-E18)/'APPROVED BUDGET'!E142),0,(F18-E18)/'APPROVED BUDGET'!E142)</f>
        <v>0</v>
      </c>
      <c r="H18" s="54">
        <f>IF(ISNUMBER('VARIATION REQUEST'!H18),'VARIATION REQUEST'!H18,'APPROVED BUDGET'!H18)</f>
        <v>0</v>
      </c>
      <c r="I18" s="54">
        <f>ACTUAL!D18</f>
        <v>0</v>
      </c>
      <c r="J18" s="232">
        <f>IF(ISERR((I18-H18)/'APPROVED BUDGET'!E142),0,(I18-H18)/'APPROVED BUDGET'!E142)</f>
        <v>0</v>
      </c>
      <c r="K18" s="314">
        <f>'APPROVED BUDGET'!E18</f>
        <v>0</v>
      </c>
      <c r="L18" s="314">
        <f>ACTUAL!E18</f>
        <v>0</v>
      </c>
      <c r="M18" s="160">
        <f>ACTUAL!E18-'APPROVED BUDGET'!E18</f>
        <v>0</v>
      </c>
      <c r="N18" s="233">
        <f>IF(ISERR(M18/'APPROVED BUDGET'!E142),0,M18/'APPROVED BUDGET'!E142)</f>
        <v>0</v>
      </c>
    </row>
    <row r="19" spans="1:18" ht="32.15" customHeight="1">
      <c r="A19" s="174">
        <f>IF(ISTEXT('VARIATION REQUEST'!A19),'VARIATION REQUEST'!A19,'APPROVED BUDGET'!A19)</f>
        <v>0</v>
      </c>
      <c r="B19" s="54">
        <f>IF(ISNUMBER('VARIATION REQUEST'!B19),'VARIATION REQUEST'!B19,'APPROVED BUDGET'!B19)</f>
        <v>0</v>
      </c>
      <c r="C19" s="169">
        <f>ACTUAL!B19</f>
        <v>0</v>
      </c>
      <c r="D19" s="232">
        <f>IF(ISERR((C19-B19)/'APPROVED BUDGET'!E142),0,(C19-B19)/'APPROVED BUDGET'!E142)</f>
        <v>0</v>
      </c>
      <c r="E19" s="54">
        <f>IF(ISNUMBER('VARIATION REQUEST'!E19),'VARIATION REQUEST'!E19,'APPROVED BUDGET'!E19)</f>
        <v>0</v>
      </c>
      <c r="F19" s="169">
        <f>ACTUAL!C19</f>
        <v>0</v>
      </c>
      <c r="G19" s="232">
        <f>IF(ISERR((F19-E19)/'APPROVED BUDGET'!E142),0,(F19-E19)/'APPROVED BUDGET'!E142)</f>
        <v>0</v>
      </c>
      <c r="H19" s="54">
        <f>IF(ISNUMBER('VARIATION REQUEST'!H19),'VARIATION REQUEST'!H19,'APPROVED BUDGET'!H19)</f>
        <v>0</v>
      </c>
      <c r="I19" s="54">
        <f>ACTUAL!D19</f>
        <v>0</v>
      </c>
      <c r="J19" s="232">
        <f>IF(ISERR((I19-H19)/'APPROVED BUDGET'!E142),0,(I19-H19)/'APPROVED BUDGET'!E142)</f>
        <v>0</v>
      </c>
      <c r="K19" s="314">
        <f>'APPROVED BUDGET'!E19</f>
        <v>0</v>
      </c>
      <c r="L19" s="314">
        <f>ACTUAL!E19</f>
        <v>0</v>
      </c>
      <c r="M19" s="160">
        <f>ACTUAL!E19-'APPROVED BUDGET'!E19</f>
        <v>0</v>
      </c>
      <c r="N19" s="233">
        <f>IF(ISERR(M19/'APPROVED BUDGET'!E142),0,M19/'APPROVED BUDGET'!E142)</f>
        <v>0</v>
      </c>
    </row>
    <row r="20" spans="1:18" ht="32.15" customHeight="1" thickBot="1">
      <c r="A20" s="101" t="s">
        <v>62</v>
      </c>
      <c r="B20" s="79">
        <f>SUM(B16:B19)</f>
        <v>0</v>
      </c>
      <c r="C20" s="79">
        <f>SUM(C16:C19)</f>
        <v>0</v>
      </c>
      <c r="D20" s="234">
        <f>IF(ISERR((C20-B20)/'APPROVED BUDGET'!E142),0,(C20-B20)/'APPROVED BUDGET'!E142)</f>
        <v>0</v>
      </c>
      <c r="E20" s="79">
        <f>SUM(E16:E19)</f>
        <v>0</v>
      </c>
      <c r="F20" s="79">
        <f>SUM(F16:F19)</f>
        <v>0</v>
      </c>
      <c r="G20" s="234">
        <f>IF(ISERR((F20-E20)/'APPROVED BUDGET'!E146),0,(F20-E20)/'APPROVED BUDGET'!E146)</f>
        <v>0</v>
      </c>
      <c r="H20" s="79">
        <f>SUM(H16:H19)</f>
        <v>0</v>
      </c>
      <c r="I20" s="79">
        <f>SUM(I16:I19)</f>
        <v>0</v>
      </c>
      <c r="J20" s="234">
        <f>IF(ISERR((I20-H20)/'APPROVED BUDGET'!E142),0,(I20-H20)/'APPROVED BUDGET'!E142)</f>
        <v>0</v>
      </c>
      <c r="K20" s="313">
        <f>SUM(K16:K19)</f>
        <v>0</v>
      </c>
      <c r="L20" s="313">
        <f>SUM(L16:L19)</f>
        <v>0</v>
      </c>
      <c r="M20" s="79">
        <f>SUM(M16:M19)</f>
        <v>0</v>
      </c>
      <c r="N20" s="234">
        <f>IF(ISERR(M20/'APPROVED BUDGET'!E142),0,M20/'APPROVED BUDGET'!E142)</f>
        <v>0</v>
      </c>
      <c r="O20" s="284"/>
      <c r="P20" s="20"/>
    </row>
    <row r="21" spans="1:18" ht="20.149999999999999" customHeight="1" thickTop="1" thickBot="1">
      <c r="A21" s="383" t="s">
        <v>42</v>
      </c>
      <c r="B21" s="384"/>
      <c r="C21" s="384"/>
      <c r="D21" s="384"/>
      <c r="E21" s="384"/>
      <c r="F21" s="384"/>
      <c r="G21" s="385" t="e">
        <f>IF(#REF!&gt;26%, "Reduce salary on-costs", "")</f>
        <v>#REF!</v>
      </c>
      <c r="H21" s="385"/>
      <c r="I21" s="385"/>
      <c r="J21" s="385"/>
      <c r="K21" s="310"/>
      <c r="L21" s="310"/>
      <c r="M21" s="276"/>
      <c r="N21" s="277"/>
      <c r="O21" s="23"/>
      <c r="P21" s="23"/>
      <c r="Q21" s="23"/>
      <c r="R21" s="23"/>
    </row>
    <row r="22" spans="1:18" ht="21" customHeight="1" thickTop="1">
      <c r="A22" s="407" t="s">
        <v>18</v>
      </c>
      <c r="B22" s="408"/>
      <c r="C22" s="408"/>
      <c r="D22" s="408"/>
      <c r="E22" s="408"/>
      <c r="F22" s="408"/>
      <c r="G22" s="408"/>
      <c r="H22" s="408"/>
      <c r="I22" s="408"/>
      <c r="J22" s="408"/>
      <c r="K22" s="408"/>
      <c r="L22" s="408"/>
      <c r="M22" s="408"/>
      <c r="N22" s="531"/>
    </row>
    <row r="23" spans="1:18" ht="32.25" customHeight="1">
      <c r="A23" s="174">
        <f>IF(ISTEXT('VARIATION REQUEST'!A23),'VARIATION REQUEST'!A23,'APPROVED BUDGET'!A23)</f>
        <v>0</v>
      </c>
      <c r="B23" s="54">
        <f>IF(ISNUMBER('VARIATION REQUEST'!B23),'VARIATION REQUEST'!B23,'APPROVED BUDGET'!B23)</f>
        <v>0</v>
      </c>
      <c r="C23" s="164">
        <f>ACTUAL!B23</f>
        <v>0</v>
      </c>
      <c r="D23" s="232">
        <f>IF(ISERR((C23-B23)/'APPROVED BUDGET'!E142),0,(C23-B23)/'APPROVED BUDGET'!E142)</f>
        <v>0</v>
      </c>
      <c r="E23" s="54">
        <f>IF(ISNUMBER('VARIATION REQUEST'!E23),'VARIATION REQUEST'!E23,'APPROVED BUDGET'!E23)</f>
        <v>0</v>
      </c>
      <c r="F23" s="164">
        <f>ACTUAL!C23</f>
        <v>0</v>
      </c>
      <c r="G23" s="232">
        <f>IF(ISERR((F23-E23)/'APPROVED BUDGET'!E142),0,(F23-E23)/'APPROVED BUDGET'!E142)</f>
        <v>0</v>
      </c>
      <c r="H23" s="54">
        <f>IF(ISNUMBER('VARIATION REQUEST'!H23),'VARIATION REQUEST'!H23,'APPROVED BUDGET'!H23)</f>
        <v>0</v>
      </c>
      <c r="I23" s="164">
        <f>ACTUAL!D23</f>
        <v>0</v>
      </c>
      <c r="J23" s="232">
        <f>IF(ISERR((I23-H23)/'APPROVED BUDGET'!E142),0,(I23-H23)/'APPROVED BUDGET'!E142)</f>
        <v>0</v>
      </c>
      <c r="K23" s="314">
        <f>'APPROVED BUDGET'!E23</f>
        <v>0</v>
      </c>
      <c r="L23" s="314">
        <f>ACTUAL!E23</f>
        <v>0</v>
      </c>
      <c r="M23" s="160">
        <f>ACTUAL!E23-'APPROVED BUDGET'!E23</f>
        <v>0</v>
      </c>
      <c r="N23" s="233">
        <f>IF(ISERR(M23/'APPROVED BUDGET'!E142),0,M23/'APPROVED BUDGET'!E142)</f>
        <v>0</v>
      </c>
    </row>
    <row r="24" spans="1:18" ht="32.15" customHeight="1">
      <c r="A24" s="174">
        <f>IF(ISTEXT('VARIATION REQUEST'!A24),'VARIATION REQUEST'!A24,'APPROVED BUDGET'!A24)</f>
        <v>0</v>
      </c>
      <c r="B24" s="54">
        <f>IF(ISNUMBER('VARIATION REQUEST'!B24),'VARIATION REQUEST'!B24,'APPROVED BUDGET'!B24)</f>
        <v>0</v>
      </c>
      <c r="C24" s="164">
        <f>ACTUAL!B24</f>
        <v>0</v>
      </c>
      <c r="D24" s="232">
        <f>IF(ISERR((C24-B24)/'APPROVED BUDGET'!E142),0,(C24-B24)/'APPROVED BUDGET'!E142)</f>
        <v>0</v>
      </c>
      <c r="E24" s="54">
        <f>IF(ISNUMBER('VARIATION REQUEST'!E24),'VARIATION REQUEST'!E24,'APPROVED BUDGET'!E24)</f>
        <v>0</v>
      </c>
      <c r="F24" s="164">
        <f>ACTUAL!C24</f>
        <v>0</v>
      </c>
      <c r="G24" s="232">
        <f>IF(ISERR((F24-E24)/'APPROVED BUDGET'!E142),0,(F24-E24)/'APPROVED BUDGET'!E142)</f>
        <v>0</v>
      </c>
      <c r="H24" s="54">
        <f>IF(ISNUMBER('VARIATION REQUEST'!H24),'VARIATION REQUEST'!H24,'APPROVED BUDGET'!H24)</f>
        <v>0</v>
      </c>
      <c r="I24" s="164">
        <f>ACTUAL!D24</f>
        <v>0</v>
      </c>
      <c r="J24" s="232">
        <f>IF(ISERR((I24-H24)/'APPROVED BUDGET'!E142),0,(I24-H24)/'APPROVED BUDGET'!E142)</f>
        <v>0</v>
      </c>
      <c r="K24" s="314">
        <f>'APPROVED BUDGET'!E24</f>
        <v>0</v>
      </c>
      <c r="L24" s="314">
        <f>ACTUAL!E24</f>
        <v>0</v>
      </c>
      <c r="M24" s="160">
        <f>ACTUAL!E24-'APPROVED BUDGET'!E24</f>
        <v>0</v>
      </c>
      <c r="N24" s="233">
        <f>IF(ISERR(M24/'APPROVED BUDGET'!E142),0,M24/'APPROVED BUDGET'!E142)</f>
        <v>0</v>
      </c>
    </row>
    <row r="25" spans="1:18" ht="32.15" customHeight="1">
      <c r="A25" s="174">
        <f>IF(ISTEXT('VARIATION REQUEST'!A25),'VARIATION REQUEST'!A25,'APPROVED BUDGET'!A25)</f>
        <v>0</v>
      </c>
      <c r="B25" s="54">
        <f>IF(ISNUMBER('VARIATION REQUEST'!B25),'VARIATION REQUEST'!B25,'APPROVED BUDGET'!B25)</f>
        <v>0</v>
      </c>
      <c r="C25" s="164">
        <f>ACTUAL!B25</f>
        <v>0</v>
      </c>
      <c r="D25" s="232">
        <f>IF(ISERR((C25-B25)/'APPROVED BUDGET'!E142),0,(C25-B25)/'APPROVED BUDGET'!E142)</f>
        <v>0</v>
      </c>
      <c r="E25" s="54">
        <f>IF(ISNUMBER('VARIATION REQUEST'!E25),'VARIATION REQUEST'!E25,'APPROVED BUDGET'!E25)</f>
        <v>0</v>
      </c>
      <c r="F25" s="164">
        <f>ACTUAL!C25</f>
        <v>0</v>
      </c>
      <c r="G25" s="232">
        <f>IF(ISERR((F25-E25)/'APPROVED BUDGET'!E142),0,(F25-E25)/'APPROVED BUDGET'!E142)</f>
        <v>0</v>
      </c>
      <c r="H25" s="54">
        <f>IF(ISNUMBER('VARIATION REQUEST'!H25),'VARIATION REQUEST'!H25,'APPROVED BUDGET'!H25)</f>
        <v>0</v>
      </c>
      <c r="I25" s="164">
        <f>ACTUAL!D25</f>
        <v>0</v>
      </c>
      <c r="J25" s="232">
        <f>IF(ISERR((I25-H25)/'APPROVED BUDGET'!E142),0,(I25-H25)/'APPROVED BUDGET'!E142)</f>
        <v>0</v>
      </c>
      <c r="K25" s="314">
        <f>'APPROVED BUDGET'!E25</f>
        <v>0</v>
      </c>
      <c r="L25" s="314">
        <f>ACTUAL!E25</f>
        <v>0</v>
      </c>
      <c r="M25" s="160">
        <f>ACTUAL!E25-'APPROVED BUDGET'!E25</f>
        <v>0</v>
      </c>
      <c r="N25" s="233">
        <f>IF(ISERR(M25/'APPROVED BUDGET'!E142),0,M25/'APPROVED BUDGET'!E142)</f>
        <v>0</v>
      </c>
    </row>
    <row r="26" spans="1:18" ht="32.15" customHeight="1">
      <c r="A26" s="174">
        <f>IF(ISTEXT('VARIATION REQUEST'!A26),'VARIATION REQUEST'!A26,'APPROVED BUDGET'!A26)</f>
        <v>0</v>
      </c>
      <c r="B26" s="54">
        <f>IF(ISNUMBER('VARIATION REQUEST'!B26),'VARIATION REQUEST'!B26,'APPROVED BUDGET'!B26)</f>
        <v>0</v>
      </c>
      <c r="C26" s="164">
        <f>ACTUAL!B26</f>
        <v>0</v>
      </c>
      <c r="D26" s="232">
        <f>IF(ISERR((C26-B26)/'APPROVED BUDGET'!E142),0,(C26-B26)/'APPROVED BUDGET'!E142)</f>
        <v>0</v>
      </c>
      <c r="E26" s="54">
        <f>IF(ISNUMBER('VARIATION REQUEST'!E26),'VARIATION REQUEST'!E26,'APPROVED BUDGET'!E26)</f>
        <v>0</v>
      </c>
      <c r="F26" s="164">
        <f>ACTUAL!C26</f>
        <v>0</v>
      </c>
      <c r="G26" s="232">
        <f>IF(ISERR((F26-E26)/'APPROVED BUDGET'!E142),0,(F26-E26)/'APPROVED BUDGET'!E142)</f>
        <v>0</v>
      </c>
      <c r="H26" s="54">
        <f>IF(ISNUMBER('VARIATION REQUEST'!H26),'VARIATION REQUEST'!H26,'APPROVED BUDGET'!H26)</f>
        <v>0</v>
      </c>
      <c r="I26" s="164">
        <f>ACTUAL!D26</f>
        <v>0</v>
      </c>
      <c r="J26" s="232">
        <f>IF(ISERR((I26-H26)/'APPROVED BUDGET'!E142),0,(I26-H26)/'APPROVED BUDGET'!E142)</f>
        <v>0</v>
      </c>
      <c r="K26" s="314">
        <f>'APPROVED BUDGET'!E26</f>
        <v>0</v>
      </c>
      <c r="L26" s="314">
        <f>ACTUAL!E26</f>
        <v>0</v>
      </c>
      <c r="M26" s="160">
        <f>ACTUAL!E26-'APPROVED BUDGET'!E26</f>
        <v>0</v>
      </c>
      <c r="N26" s="233">
        <f>IF(ISERR(M26/'APPROVED BUDGET'!E142),0,M26/'APPROVED BUDGET'!E142)</f>
        <v>0</v>
      </c>
    </row>
    <row r="27" spans="1:18" ht="32.15" customHeight="1">
      <c r="A27" s="174">
        <f>IF(ISTEXT('VARIATION REQUEST'!A27),'VARIATION REQUEST'!A27,'APPROVED BUDGET'!A27)</f>
        <v>0</v>
      </c>
      <c r="B27" s="54">
        <f>IF(ISNUMBER('VARIATION REQUEST'!B27),'VARIATION REQUEST'!B27,'APPROVED BUDGET'!B27)</f>
        <v>0</v>
      </c>
      <c r="C27" s="164">
        <f>ACTUAL!B27</f>
        <v>0</v>
      </c>
      <c r="D27" s="232">
        <f>IF(ISERR((C27-B27)/'APPROVED BUDGET'!E142),0,(C27-B27)/'APPROVED BUDGET'!E142)</f>
        <v>0</v>
      </c>
      <c r="E27" s="54">
        <f>IF(ISNUMBER('VARIATION REQUEST'!E27),'VARIATION REQUEST'!E27,'APPROVED BUDGET'!E27)</f>
        <v>0</v>
      </c>
      <c r="F27" s="164">
        <f>ACTUAL!C27</f>
        <v>0</v>
      </c>
      <c r="G27" s="232">
        <f>IF(ISERR((F27-E27)/'APPROVED BUDGET'!E142),0,(F27-E27)/'APPROVED BUDGET'!E142)</f>
        <v>0</v>
      </c>
      <c r="H27" s="54">
        <f>IF(ISNUMBER('VARIATION REQUEST'!H27),'VARIATION REQUEST'!H27,'APPROVED BUDGET'!H27)</f>
        <v>0</v>
      </c>
      <c r="I27" s="164">
        <f>ACTUAL!D27</f>
        <v>0</v>
      </c>
      <c r="J27" s="232">
        <f>IF(ISERR((I27-H27)/'APPROVED BUDGET'!E142),0,(I27-H27)/'APPROVED BUDGET'!E142)</f>
        <v>0</v>
      </c>
      <c r="K27" s="314">
        <f>'APPROVED BUDGET'!E27</f>
        <v>0</v>
      </c>
      <c r="L27" s="314">
        <f>ACTUAL!E27</f>
        <v>0</v>
      </c>
      <c r="M27" s="160">
        <f>ACTUAL!E27-'APPROVED BUDGET'!E27</f>
        <v>0</v>
      </c>
      <c r="N27" s="233">
        <f>IF(ISERR(M27/'APPROVED BUDGET'!E142),0,M27/'APPROVED BUDGET'!E142)</f>
        <v>0</v>
      </c>
    </row>
    <row r="28" spans="1:18" ht="32.15" customHeight="1" thickBot="1">
      <c r="A28" s="102" t="s">
        <v>63</v>
      </c>
      <c r="B28" s="79">
        <f>SUM(B23:B27)</f>
        <v>0</v>
      </c>
      <c r="C28" s="79">
        <f>SUM(C23:C27)</f>
        <v>0</v>
      </c>
      <c r="D28" s="234">
        <f>IF(ISERR((C28-B28)/'APPROVED BUDGET'!E142),0,(C28-B28)/'APPROVED BUDGET'!E142)</f>
        <v>0</v>
      </c>
      <c r="E28" s="79">
        <f>SUM(E23:E27)</f>
        <v>0</v>
      </c>
      <c r="F28" s="79">
        <f>SUM(F23:F27)</f>
        <v>0</v>
      </c>
      <c r="G28" s="234">
        <f>IF(ISERR((F28-E28)/'APPROVED BUDGET'!E142),0,(F28-E28)/'APPROVED BUDGET'!E142)</f>
        <v>0</v>
      </c>
      <c r="H28" s="79">
        <f>SUM(H23:H27)</f>
        <v>0</v>
      </c>
      <c r="I28" s="79">
        <f>SUM(I23:I27)</f>
        <v>0</v>
      </c>
      <c r="J28" s="234">
        <f>IF(ISERR((I28-H28)/'APPROVED BUDGET'!E142),0,(I28-H28)/'APPROVED BUDGET'!E142)</f>
        <v>0</v>
      </c>
      <c r="K28" s="313">
        <f>SUM(K23:K27)</f>
        <v>0</v>
      </c>
      <c r="L28" s="313">
        <f>SUM(L23:L27)</f>
        <v>0</v>
      </c>
      <c r="M28" s="79">
        <f>SUM(M23:M27)</f>
        <v>0</v>
      </c>
      <c r="N28" s="234">
        <f>IF(ISERR(M28/'APPROVED BUDGET'!E142),0,M28/'APPROVED BUDGET'!E142)</f>
        <v>0</v>
      </c>
    </row>
    <row r="29" spans="1:18" ht="39.65" customHeight="1" thickTop="1">
      <c r="A29" s="550" t="s">
        <v>24</v>
      </c>
      <c r="B29" s="532" t="s">
        <v>21</v>
      </c>
      <c r="C29" s="533"/>
      <c r="D29" s="534"/>
      <c r="E29" s="532" t="s">
        <v>22</v>
      </c>
      <c r="F29" s="533"/>
      <c r="G29" s="534"/>
      <c r="H29" s="532" t="s">
        <v>23</v>
      </c>
      <c r="I29" s="533"/>
      <c r="J29" s="534"/>
      <c r="K29" s="535" t="s">
        <v>104</v>
      </c>
      <c r="L29" s="536"/>
      <c r="M29" s="536"/>
      <c r="N29" s="537"/>
    </row>
    <row r="30" spans="1:18" ht="27.75" customHeight="1" thickBot="1">
      <c r="A30" s="551"/>
      <c r="B30" s="113" t="s">
        <v>81</v>
      </c>
      <c r="C30" s="113" t="s">
        <v>82</v>
      </c>
      <c r="D30" s="160" t="s">
        <v>93</v>
      </c>
      <c r="E30" s="113" t="s">
        <v>81</v>
      </c>
      <c r="F30" s="113" t="s">
        <v>88</v>
      </c>
      <c r="G30" s="160" t="s">
        <v>93</v>
      </c>
      <c r="H30" s="113" t="s">
        <v>81</v>
      </c>
      <c r="I30" s="113" t="s">
        <v>88</v>
      </c>
      <c r="J30" s="160" t="s">
        <v>93</v>
      </c>
      <c r="K30" s="316" t="s">
        <v>248</v>
      </c>
      <c r="L30" s="316" t="s">
        <v>249</v>
      </c>
      <c r="M30" s="279" t="s">
        <v>105</v>
      </c>
      <c r="N30" s="161" t="s">
        <v>103</v>
      </c>
    </row>
    <row r="31" spans="1:18" ht="21" customHeight="1" thickTop="1">
      <c r="A31" s="552" t="s">
        <v>73</v>
      </c>
      <c r="B31" s="553"/>
      <c r="C31" s="553"/>
      <c r="D31" s="553"/>
      <c r="E31" s="553"/>
      <c r="F31" s="553"/>
      <c r="G31" s="553"/>
      <c r="H31" s="553"/>
      <c r="I31" s="553"/>
      <c r="J31" s="553"/>
      <c r="K31" s="553"/>
      <c r="L31" s="553"/>
      <c r="M31" s="553"/>
      <c r="N31" s="554"/>
    </row>
    <row r="32" spans="1:18" ht="32.25" customHeight="1">
      <c r="A32" s="174">
        <f>IF(ISTEXT('VARIATION REQUEST'!A32),'VARIATION REQUEST'!A32,'APPROVED BUDGET'!A32)</f>
        <v>0</v>
      </c>
      <c r="B32" s="54">
        <f>IF(ISNUMBER('VARIATION REQUEST'!B32),'VARIATION REQUEST'!B32,'APPROVED BUDGET'!B32)</f>
        <v>0</v>
      </c>
      <c r="C32" s="164">
        <f>ACTUAL!B32</f>
        <v>0</v>
      </c>
      <c r="D32" s="232">
        <f>IF(ISERR((C32-B32)/'APPROVED BUDGET'!E142),0,(C32-B32)/'APPROVED BUDGET'!E142)</f>
        <v>0</v>
      </c>
      <c r="E32" s="54">
        <f>IF(ISNUMBER('VARIATION REQUEST'!E32),'VARIATION REQUEST'!E32,'APPROVED BUDGET'!E32)</f>
        <v>0</v>
      </c>
      <c r="F32" s="164">
        <f>ACTUAL!C32</f>
        <v>0</v>
      </c>
      <c r="G32" s="232">
        <f>IF(ISERR((F32-E32)/'APPROVED BUDGET'!E142),0,(F32-E32)/'APPROVED BUDGET'!E142)</f>
        <v>0</v>
      </c>
      <c r="H32" s="54">
        <f>IF(ISNUMBER('VARIATION REQUEST'!H32),'VARIATION REQUEST'!H32,'APPROVED BUDGET'!H32)</f>
        <v>0</v>
      </c>
      <c r="I32" s="164">
        <f>ACTUAL!D32</f>
        <v>0</v>
      </c>
      <c r="J32" s="232">
        <f>IF(ISERR((I32-H32)/'APPROVED BUDGET'!E142),0,(I32-H32)/'APPROVED BUDGET'!E142)</f>
        <v>0</v>
      </c>
      <c r="K32" s="314">
        <f>'APPROVED BUDGET'!E32</f>
        <v>0</v>
      </c>
      <c r="L32" s="314">
        <f>ACTUAL!E32</f>
        <v>0</v>
      </c>
      <c r="M32" s="160">
        <f>ACTUAL!E32-'APPROVED BUDGET'!E32</f>
        <v>0</v>
      </c>
      <c r="N32" s="233">
        <f>IF(ISERR(M32/'APPROVED BUDGET'!E142),0,M32/'APPROVED BUDGET'!E142)</f>
        <v>0</v>
      </c>
    </row>
    <row r="33" spans="1:14" ht="32.15" customHeight="1">
      <c r="A33" s="174">
        <f>IF(ISTEXT('VARIATION REQUEST'!A33),'VARIATION REQUEST'!A33,'APPROVED BUDGET'!A33)</f>
        <v>0</v>
      </c>
      <c r="B33" s="54">
        <f>IF(ISNUMBER('VARIATION REQUEST'!B33),'VARIATION REQUEST'!B33,'APPROVED BUDGET'!B33)</f>
        <v>0</v>
      </c>
      <c r="C33" s="164">
        <f>ACTUAL!B33</f>
        <v>0</v>
      </c>
      <c r="D33" s="232">
        <f>IF(ISERR((C33-B33)/'APPROVED BUDGET'!E142),0,(C33-B33)/'APPROVED BUDGET'!E142)</f>
        <v>0</v>
      </c>
      <c r="E33" s="54">
        <f>IF(ISNUMBER('VARIATION REQUEST'!E33),'VARIATION REQUEST'!E33,'APPROVED BUDGET'!E33)</f>
        <v>0</v>
      </c>
      <c r="F33" s="164">
        <f>ACTUAL!C33</f>
        <v>0</v>
      </c>
      <c r="G33" s="232">
        <f>IF(ISERR((F33-E33)/'APPROVED BUDGET'!E142),0,(F33-E33)/'APPROVED BUDGET'!E142)</f>
        <v>0</v>
      </c>
      <c r="H33" s="54">
        <f>IF(ISNUMBER('VARIATION REQUEST'!H33),'VARIATION REQUEST'!H33,'APPROVED BUDGET'!H33)</f>
        <v>0</v>
      </c>
      <c r="I33" s="164">
        <f>ACTUAL!D33</f>
        <v>0</v>
      </c>
      <c r="J33" s="232">
        <f>IF(ISERR((I33-H33)/'APPROVED BUDGET'!E142),0,(I33-H33)/'APPROVED BUDGET'!E142)</f>
        <v>0</v>
      </c>
      <c r="K33" s="314">
        <f>'APPROVED BUDGET'!E33</f>
        <v>0</v>
      </c>
      <c r="L33" s="314">
        <f>ACTUAL!E33</f>
        <v>0</v>
      </c>
      <c r="M33" s="160">
        <f>ACTUAL!E33-'APPROVED BUDGET'!E33</f>
        <v>0</v>
      </c>
      <c r="N33" s="233">
        <f>IF(ISERR(M33/'APPROVED BUDGET'!E142),0,M33/'APPROVED BUDGET'!E142)</f>
        <v>0</v>
      </c>
    </row>
    <row r="34" spans="1:14" ht="32.15" customHeight="1">
      <c r="A34" s="174">
        <f>IF(ISTEXT('VARIATION REQUEST'!A34),'VARIATION REQUEST'!A34,'APPROVED BUDGET'!A34)</f>
        <v>0</v>
      </c>
      <c r="B34" s="54">
        <f>IF(ISNUMBER('VARIATION REQUEST'!B34),'VARIATION REQUEST'!B34,'APPROVED BUDGET'!B34)</f>
        <v>0</v>
      </c>
      <c r="C34" s="164">
        <f>ACTUAL!B34</f>
        <v>0</v>
      </c>
      <c r="D34" s="232">
        <f>IF(ISERR((C34-B34)/'APPROVED BUDGET'!E142),0,(C34-B34)/'APPROVED BUDGET'!E142)</f>
        <v>0</v>
      </c>
      <c r="E34" s="54">
        <f>IF(ISNUMBER('VARIATION REQUEST'!E34),'VARIATION REQUEST'!E34,'APPROVED BUDGET'!E34)</f>
        <v>0</v>
      </c>
      <c r="F34" s="164">
        <f>ACTUAL!C34</f>
        <v>0</v>
      </c>
      <c r="G34" s="232">
        <f>IF(ISERR((F34-E34)/'APPROVED BUDGET'!E142),0,(F34-E34)/'APPROVED BUDGET'!E142)</f>
        <v>0</v>
      </c>
      <c r="H34" s="54">
        <f>IF(ISNUMBER('VARIATION REQUEST'!H34),'VARIATION REQUEST'!H34,'APPROVED BUDGET'!H34)</f>
        <v>0</v>
      </c>
      <c r="I34" s="164">
        <f>ACTUAL!D34</f>
        <v>0</v>
      </c>
      <c r="J34" s="232">
        <f>IF(ISERR((I34-H34)/'APPROVED BUDGET'!E142),0,(I34-H34)/'APPROVED BUDGET'!E142)</f>
        <v>0</v>
      </c>
      <c r="K34" s="314">
        <f>'APPROVED BUDGET'!E34</f>
        <v>0</v>
      </c>
      <c r="L34" s="314">
        <f>ACTUAL!E34</f>
        <v>0</v>
      </c>
      <c r="M34" s="160">
        <f>ACTUAL!E34-'APPROVED BUDGET'!E34</f>
        <v>0</v>
      </c>
      <c r="N34" s="233">
        <f>IF(ISERR(M34/'APPROVED BUDGET'!E142),0,M34/'APPROVED BUDGET'!E142)</f>
        <v>0</v>
      </c>
    </row>
    <row r="35" spans="1:14" ht="32.15" customHeight="1">
      <c r="A35" s="174">
        <f>IF(ISTEXT('VARIATION REQUEST'!A35),'VARIATION REQUEST'!A35,'APPROVED BUDGET'!A35)</f>
        <v>0</v>
      </c>
      <c r="B35" s="54">
        <f>IF(ISNUMBER('VARIATION REQUEST'!B35),'VARIATION REQUEST'!B35,'APPROVED BUDGET'!B35)</f>
        <v>0</v>
      </c>
      <c r="C35" s="164">
        <f>ACTUAL!B35</f>
        <v>0</v>
      </c>
      <c r="D35" s="232">
        <f>IF(ISERR((C35-B35)/'APPROVED BUDGET'!E142),0,(C35-B35)/'APPROVED BUDGET'!E142)</f>
        <v>0</v>
      </c>
      <c r="E35" s="54">
        <f>IF(ISNUMBER('VARIATION REQUEST'!E35),'VARIATION REQUEST'!E35,'APPROVED BUDGET'!E35)</f>
        <v>0</v>
      </c>
      <c r="F35" s="164">
        <f>ACTUAL!C35</f>
        <v>0</v>
      </c>
      <c r="G35" s="232">
        <f>IF(ISERR((F35-E35)/'APPROVED BUDGET'!E142),0,(F35-E35)/'APPROVED BUDGET'!E142)</f>
        <v>0</v>
      </c>
      <c r="H35" s="54">
        <f>IF(ISNUMBER('VARIATION REQUEST'!H35),'VARIATION REQUEST'!H35,'APPROVED BUDGET'!H35)</f>
        <v>0</v>
      </c>
      <c r="I35" s="164">
        <f>ACTUAL!D35</f>
        <v>0</v>
      </c>
      <c r="J35" s="232">
        <f>IF(ISERR((I35-H35)/'APPROVED BUDGET'!E142),0,(I35-H35)/'APPROVED BUDGET'!E142)</f>
        <v>0</v>
      </c>
      <c r="K35" s="314">
        <f>'APPROVED BUDGET'!E35</f>
        <v>0</v>
      </c>
      <c r="L35" s="314">
        <f>ACTUAL!E35</f>
        <v>0</v>
      </c>
      <c r="M35" s="160">
        <f>ACTUAL!E35-'APPROVED BUDGET'!E35</f>
        <v>0</v>
      </c>
      <c r="N35" s="233">
        <f>IF(ISERR(M35/'APPROVED BUDGET'!E142),0,M35/'APPROVED BUDGET'!E142)</f>
        <v>0</v>
      </c>
    </row>
    <row r="36" spans="1:14" ht="32.15" customHeight="1">
      <c r="A36" s="174">
        <f>IF(ISTEXT('VARIATION REQUEST'!A36),'VARIATION REQUEST'!A36,'APPROVED BUDGET'!A36)</f>
        <v>0</v>
      </c>
      <c r="B36" s="54">
        <f>IF(ISNUMBER('VARIATION REQUEST'!B36),'VARIATION REQUEST'!B36,'APPROVED BUDGET'!B36)</f>
        <v>0</v>
      </c>
      <c r="C36" s="164">
        <f>ACTUAL!B36</f>
        <v>0</v>
      </c>
      <c r="D36" s="232">
        <f>IF(ISERR((C36-B36)/'APPROVED BUDGET'!E142),0,(C36-B36)/'APPROVED BUDGET'!E142)</f>
        <v>0</v>
      </c>
      <c r="E36" s="54">
        <f>IF(ISNUMBER('VARIATION REQUEST'!E36),'VARIATION REQUEST'!E36,'APPROVED BUDGET'!E36)</f>
        <v>0</v>
      </c>
      <c r="F36" s="164">
        <f>ACTUAL!C36</f>
        <v>0</v>
      </c>
      <c r="G36" s="232">
        <f>IF(ISERR((F36-E36)/'APPROVED BUDGET'!E142),0,(F36-E36)/'APPROVED BUDGET'!E142)</f>
        <v>0</v>
      </c>
      <c r="H36" s="54">
        <f>IF(ISNUMBER('VARIATION REQUEST'!H36),'VARIATION REQUEST'!H36,'APPROVED BUDGET'!H36)</f>
        <v>0</v>
      </c>
      <c r="I36" s="164">
        <f>ACTUAL!D36</f>
        <v>0</v>
      </c>
      <c r="J36" s="232">
        <f>IF(ISERR((I36-H36)/'APPROVED BUDGET'!E142),0,(I36-H36)/'APPROVED BUDGET'!E142)</f>
        <v>0</v>
      </c>
      <c r="K36" s="314">
        <f>'APPROVED BUDGET'!E36</f>
        <v>0</v>
      </c>
      <c r="L36" s="314">
        <f>ACTUAL!E36</f>
        <v>0</v>
      </c>
      <c r="M36" s="160">
        <f>ACTUAL!E36-'APPROVED BUDGET'!E36</f>
        <v>0</v>
      </c>
      <c r="N36" s="233">
        <f>IF(ISERR(M36/'APPROVED BUDGET'!E142),0,M36/'APPROVED BUDGET'!E142)</f>
        <v>0</v>
      </c>
    </row>
    <row r="37" spans="1:14" ht="32.15" customHeight="1">
      <c r="A37" s="174">
        <f>IF(ISTEXT('VARIATION REQUEST'!A37),'VARIATION REQUEST'!A37,'APPROVED BUDGET'!A37)</f>
        <v>0</v>
      </c>
      <c r="B37" s="54">
        <f>IF(ISNUMBER('VARIATION REQUEST'!B37),'VARIATION REQUEST'!B37,'APPROVED BUDGET'!B37)</f>
        <v>0</v>
      </c>
      <c r="C37" s="164">
        <f>ACTUAL!B37</f>
        <v>0</v>
      </c>
      <c r="D37" s="232">
        <f>IF(ISERR((C37-B37)/'APPROVED BUDGET'!E142),0,(C37-B37)/'APPROVED BUDGET'!E142)</f>
        <v>0</v>
      </c>
      <c r="E37" s="54">
        <f>IF(ISNUMBER('VARIATION REQUEST'!E37),'VARIATION REQUEST'!E37,'APPROVED BUDGET'!E37)</f>
        <v>0</v>
      </c>
      <c r="F37" s="164">
        <f>ACTUAL!C37</f>
        <v>0</v>
      </c>
      <c r="G37" s="232">
        <f>IF(ISERR((F37-E37)/'APPROVED BUDGET'!E142),0,(F37-E37)/'APPROVED BUDGET'!E142)</f>
        <v>0</v>
      </c>
      <c r="H37" s="54">
        <f>IF(ISNUMBER('VARIATION REQUEST'!H37),'VARIATION REQUEST'!H37,'APPROVED BUDGET'!H37)</f>
        <v>0</v>
      </c>
      <c r="I37" s="164">
        <f>ACTUAL!D37</f>
        <v>0</v>
      </c>
      <c r="J37" s="232">
        <f>IF(ISERR((I37-H37)/'APPROVED BUDGET'!E142),0,(I37-H37)/'APPROVED BUDGET'!E142)</f>
        <v>0</v>
      </c>
      <c r="K37" s="314">
        <f>'APPROVED BUDGET'!E37</f>
        <v>0</v>
      </c>
      <c r="L37" s="314">
        <f>ACTUAL!E37</f>
        <v>0</v>
      </c>
      <c r="M37" s="160">
        <f>ACTUAL!E37-'APPROVED BUDGET'!E37</f>
        <v>0</v>
      </c>
      <c r="N37" s="233">
        <f>IF(ISERR(M37/'APPROVED BUDGET'!E142),0,M37/'APPROVED BUDGET'!E142)</f>
        <v>0</v>
      </c>
    </row>
    <row r="38" spans="1:14" ht="32.15" customHeight="1">
      <c r="A38" s="174">
        <f>IF(ISTEXT('VARIATION REQUEST'!A38),'VARIATION REQUEST'!A38,'APPROVED BUDGET'!A38)</f>
        <v>0</v>
      </c>
      <c r="B38" s="54">
        <f>IF(ISNUMBER('VARIATION REQUEST'!B38),'VARIATION REQUEST'!B38,'APPROVED BUDGET'!B38)</f>
        <v>0</v>
      </c>
      <c r="C38" s="164">
        <f>ACTUAL!B38</f>
        <v>0</v>
      </c>
      <c r="D38" s="232">
        <f>IF(ISERR((C38-B38)/'APPROVED BUDGET'!E142),0,(C38-B38)/'APPROVED BUDGET'!E142)</f>
        <v>0</v>
      </c>
      <c r="E38" s="54">
        <f>IF(ISNUMBER('VARIATION REQUEST'!E38),'VARIATION REQUEST'!E38,'APPROVED BUDGET'!E38)</f>
        <v>0</v>
      </c>
      <c r="F38" s="164">
        <f>ACTUAL!C38</f>
        <v>0</v>
      </c>
      <c r="G38" s="232">
        <f>IF(ISERR((F38-E38)/'APPROVED BUDGET'!E142),0,(F38-E38)/'APPROVED BUDGET'!E142)</f>
        <v>0</v>
      </c>
      <c r="H38" s="54">
        <f>IF(ISNUMBER('VARIATION REQUEST'!H38),'VARIATION REQUEST'!H38,'APPROVED BUDGET'!H38)</f>
        <v>0</v>
      </c>
      <c r="I38" s="164">
        <f>ACTUAL!D38</f>
        <v>0</v>
      </c>
      <c r="J38" s="232">
        <f>IF(ISERR((I38-H38)/'APPROVED BUDGET'!E142),0,(I38-H38)/'APPROVED BUDGET'!E142)</f>
        <v>0</v>
      </c>
      <c r="K38" s="314">
        <f>'APPROVED BUDGET'!E38</f>
        <v>0</v>
      </c>
      <c r="L38" s="314">
        <f>ACTUAL!E38</f>
        <v>0</v>
      </c>
      <c r="M38" s="160">
        <f>ACTUAL!E38-'APPROVED BUDGET'!E38</f>
        <v>0</v>
      </c>
      <c r="N38" s="233">
        <f>IF(ISERR(M38/'APPROVED BUDGET'!E142),0,M38/'APPROVED BUDGET'!E142)</f>
        <v>0</v>
      </c>
    </row>
    <row r="39" spans="1:14" ht="32.15" customHeight="1" thickBot="1">
      <c r="A39" s="102" t="s">
        <v>64</v>
      </c>
      <c r="B39" s="79">
        <f>SUM(B32:B38)</f>
        <v>0</v>
      </c>
      <c r="C39" s="79">
        <f>SUM(C32:C38)</f>
        <v>0</v>
      </c>
      <c r="D39" s="234">
        <f>IF(ISERR((C39-B39)/'APPROVED BUDGET'!E142),0,(C39-B39)/'APPROVED BUDGET'!E142)</f>
        <v>0</v>
      </c>
      <c r="E39" s="79">
        <f>SUM(E32:E38)</f>
        <v>0</v>
      </c>
      <c r="F39" s="79">
        <f>SUM(F32:F38)</f>
        <v>0</v>
      </c>
      <c r="G39" s="234">
        <f>IF(ISERR((F39-E39)/'APPROVED BUDGET'!E142),0,(F39-E39)/'APPROVED BUDGET'!E142)</f>
        <v>0</v>
      </c>
      <c r="H39" s="79">
        <f>SUM(H32:H38)</f>
        <v>0</v>
      </c>
      <c r="I39" s="79">
        <f>SUM(I32:I38)</f>
        <v>0</v>
      </c>
      <c r="J39" s="234">
        <f>IF(ISERR((I39-H39)/'APPROVED BUDGET'!E142),0,(I39-H39)/'APPROVED BUDGET'!E142)</f>
        <v>0</v>
      </c>
      <c r="K39" s="313">
        <f>SUM(K32:K38)</f>
        <v>0</v>
      </c>
      <c r="L39" s="313">
        <f>SUM(L32:L38)</f>
        <v>0</v>
      </c>
      <c r="M39" s="79">
        <f>SUM(M32:M38)</f>
        <v>0</v>
      </c>
      <c r="N39" s="234">
        <f>IF(ISERR(M39/'APPROVED BUDGET'!E142),0,M39/'APPROVED BUDGET'!E142)</f>
        <v>0</v>
      </c>
    </row>
    <row r="40" spans="1:14" ht="21" customHeight="1" thickTop="1">
      <c r="A40" s="403" t="s">
        <v>46</v>
      </c>
      <c r="B40" s="404"/>
      <c r="C40" s="404"/>
      <c r="D40" s="404"/>
      <c r="E40" s="404"/>
      <c r="F40" s="404"/>
      <c r="G40" s="404"/>
      <c r="H40" s="404"/>
      <c r="I40" s="404"/>
      <c r="J40" s="404"/>
      <c r="K40" s="404"/>
      <c r="L40" s="404"/>
      <c r="M40" s="404"/>
      <c r="N40" s="405"/>
    </row>
    <row r="41" spans="1:14" ht="31.5" customHeight="1">
      <c r="A41" s="174">
        <f>IF(ISTEXT('VARIATION REQUEST'!A41),'VARIATION REQUEST'!A41,'APPROVED BUDGET'!A41)</f>
        <v>0</v>
      </c>
      <c r="B41" s="54">
        <f>IF(ISNUMBER('VARIATION REQUEST'!B41),'VARIATION REQUEST'!B41,'APPROVED BUDGET'!B41)</f>
        <v>0</v>
      </c>
      <c r="C41" s="164">
        <f>ACTUAL!B41</f>
        <v>0</v>
      </c>
      <c r="D41" s="232">
        <f>IF(ISERR((C41-B41)/'APPROVED BUDGET'!E142),0,(C41-B41)/'APPROVED BUDGET'!E142)</f>
        <v>0</v>
      </c>
      <c r="E41" s="54">
        <f>IF(ISNUMBER('VARIATION REQUEST'!E41),'VARIATION REQUEST'!E41,'APPROVED BUDGET'!E41)</f>
        <v>0</v>
      </c>
      <c r="F41" s="164">
        <f>ACTUAL!C41</f>
        <v>0</v>
      </c>
      <c r="G41" s="232">
        <f>IF(ISERR((F41-E41)/'APPROVED BUDGET'!E142),0,(F41-E41)/'APPROVED BUDGET'!E142)</f>
        <v>0</v>
      </c>
      <c r="H41" s="54">
        <f>IF(ISNUMBER('VARIATION REQUEST'!H41),'VARIATION REQUEST'!H41,'APPROVED BUDGET'!H41)</f>
        <v>0</v>
      </c>
      <c r="I41" s="164">
        <f>ACTUAL!D41</f>
        <v>0</v>
      </c>
      <c r="J41" s="232">
        <f>IF(ISERR((I41-H41)/'APPROVED BUDGET'!E142),0,(I41-H41)/'APPROVED BUDGET'!E142)</f>
        <v>0</v>
      </c>
      <c r="K41" s="314">
        <f>'APPROVED BUDGET'!E41</f>
        <v>0</v>
      </c>
      <c r="L41" s="314">
        <f>ACTUAL!E41</f>
        <v>0</v>
      </c>
      <c r="M41" s="160">
        <f>ACTUAL!E41-'APPROVED BUDGET'!E41</f>
        <v>0</v>
      </c>
      <c r="N41" s="233">
        <f>IF(ISERR(M41/'APPROVED BUDGET'!E142),0,M41/'APPROVED BUDGET'!E142)</f>
        <v>0</v>
      </c>
    </row>
    <row r="42" spans="1:14" ht="32.15" customHeight="1">
      <c r="A42" s="174">
        <f>IF(ISTEXT('VARIATION REQUEST'!A42),'VARIATION REQUEST'!A42,'APPROVED BUDGET'!A42)</f>
        <v>0</v>
      </c>
      <c r="B42" s="54">
        <f>IF(ISNUMBER('VARIATION REQUEST'!B42),'VARIATION REQUEST'!B42,'APPROVED BUDGET'!B42)</f>
        <v>0</v>
      </c>
      <c r="C42" s="164">
        <f>ACTUAL!B42</f>
        <v>0</v>
      </c>
      <c r="D42" s="232">
        <f>IF(ISERR((C42-B42)/'APPROVED BUDGET'!E142),0,(C42-B42)/'APPROVED BUDGET'!E142)</f>
        <v>0</v>
      </c>
      <c r="E42" s="54">
        <f>IF(ISNUMBER('VARIATION REQUEST'!E42),'VARIATION REQUEST'!E42,'APPROVED BUDGET'!E42)</f>
        <v>0</v>
      </c>
      <c r="F42" s="164">
        <f>ACTUAL!C42</f>
        <v>0</v>
      </c>
      <c r="G42" s="232">
        <f>IF(ISERR((F42-E42)/'APPROVED BUDGET'!E142),0,(F42-E42)/'APPROVED BUDGET'!E142)</f>
        <v>0</v>
      </c>
      <c r="H42" s="54">
        <f>IF(ISNUMBER('VARIATION REQUEST'!H42),'VARIATION REQUEST'!H42,'APPROVED BUDGET'!H42)</f>
        <v>0</v>
      </c>
      <c r="I42" s="164">
        <f>ACTUAL!D42</f>
        <v>0</v>
      </c>
      <c r="J42" s="232">
        <f>IF(ISERR((I42-H42)/'APPROVED BUDGET'!E142),0,(I42-H42)/'APPROVED BUDGET'!E142)</f>
        <v>0</v>
      </c>
      <c r="K42" s="314">
        <f>'APPROVED BUDGET'!E42</f>
        <v>0</v>
      </c>
      <c r="L42" s="314">
        <f>ACTUAL!E42</f>
        <v>0</v>
      </c>
      <c r="M42" s="160">
        <f>ACTUAL!E42-'APPROVED BUDGET'!E42</f>
        <v>0</v>
      </c>
      <c r="N42" s="233">
        <f>IF(ISERR(M42/'APPROVED BUDGET'!E142),0,M42/'APPROVED BUDGET'!E142)</f>
        <v>0</v>
      </c>
    </row>
    <row r="43" spans="1:14" ht="32.15" customHeight="1">
      <c r="A43" s="174">
        <f>IF(ISTEXT('VARIATION REQUEST'!A43),'VARIATION REQUEST'!A43,'APPROVED BUDGET'!A43)</f>
        <v>0</v>
      </c>
      <c r="B43" s="54">
        <f>IF(ISNUMBER('VARIATION REQUEST'!B43),'VARIATION REQUEST'!B43,'APPROVED BUDGET'!B43)</f>
        <v>0</v>
      </c>
      <c r="C43" s="164">
        <f>ACTUAL!B43</f>
        <v>0</v>
      </c>
      <c r="D43" s="232">
        <f>IF(ISERR((C43-B43)/'APPROVED BUDGET'!E142),0,(C43-B43)/'APPROVED BUDGET'!E142)</f>
        <v>0</v>
      </c>
      <c r="E43" s="54">
        <f>IF(ISNUMBER('VARIATION REQUEST'!E43),'VARIATION REQUEST'!E43,'APPROVED BUDGET'!E43)</f>
        <v>0</v>
      </c>
      <c r="F43" s="164">
        <f>ACTUAL!C43</f>
        <v>0</v>
      </c>
      <c r="G43" s="232">
        <f>IF(ISERR((F43-E43)/'APPROVED BUDGET'!E142),0,(F43-E43)/'APPROVED BUDGET'!E142)</f>
        <v>0</v>
      </c>
      <c r="H43" s="54">
        <f>IF(ISNUMBER('VARIATION REQUEST'!H43),'VARIATION REQUEST'!H43,'APPROVED BUDGET'!H43)</f>
        <v>0</v>
      </c>
      <c r="I43" s="164">
        <f>ACTUAL!D43</f>
        <v>0</v>
      </c>
      <c r="J43" s="232">
        <f>IF(ISERR((I43-H43)/'APPROVED BUDGET'!E142),0,(I43-H43)/'APPROVED BUDGET'!E142)</f>
        <v>0</v>
      </c>
      <c r="K43" s="314">
        <f>'APPROVED BUDGET'!E43</f>
        <v>0</v>
      </c>
      <c r="L43" s="314">
        <f>ACTUAL!E43</f>
        <v>0</v>
      </c>
      <c r="M43" s="160">
        <f>ACTUAL!E43-'APPROVED BUDGET'!E43</f>
        <v>0</v>
      </c>
      <c r="N43" s="233">
        <f>IF(ISERR(M43/'APPROVED BUDGET'!E142),0,M43/'APPROVED BUDGET'!E142)</f>
        <v>0</v>
      </c>
    </row>
    <row r="44" spans="1:14" ht="32.15" customHeight="1" thickBot="1">
      <c r="A44" s="102" t="s">
        <v>65</v>
      </c>
      <c r="B44" s="79">
        <f>SUM(B41:B43)</f>
        <v>0</v>
      </c>
      <c r="C44" s="79">
        <f>SUM(C41:C43)</f>
        <v>0</v>
      </c>
      <c r="D44" s="234">
        <f>IF(ISERR((C44-B44)/'APPROVED BUDGET'!E142),0,(C44-B44)/'APPROVED BUDGET'!E142)</f>
        <v>0</v>
      </c>
      <c r="E44" s="79">
        <f>SUM(E41:E43)</f>
        <v>0</v>
      </c>
      <c r="F44" s="79">
        <f>SUM(F41:F43)</f>
        <v>0</v>
      </c>
      <c r="G44" s="234">
        <f>IF(ISERR((F44-E44)/'APPROVED BUDGET'!E142),0,(F44-E44)/'APPROVED BUDGET'!E142)</f>
        <v>0</v>
      </c>
      <c r="H44" s="79">
        <f>SUM(H41:H43)</f>
        <v>0</v>
      </c>
      <c r="I44" s="79">
        <f>SUM(I41:I43)</f>
        <v>0</v>
      </c>
      <c r="J44" s="234">
        <f>IF(ISERR((I44-H44)/'APPROVED BUDGET'!E142),0,(I44-H44)/'APPROVED BUDGET'!E142)</f>
        <v>0</v>
      </c>
      <c r="K44" s="313">
        <f>SUM(K41:K43)</f>
        <v>0</v>
      </c>
      <c r="L44" s="313">
        <f>SUM(L41:L43)</f>
        <v>0</v>
      </c>
      <c r="M44" s="79">
        <f>SUM(M41:M43)</f>
        <v>0</v>
      </c>
      <c r="N44" s="234">
        <f>IF(ISERR(M44/'APPROVED BUDGET'!E142),0,M44/'APPROVED BUDGET'!E142)</f>
        <v>0</v>
      </c>
    </row>
    <row r="45" spans="1:14" ht="21" customHeight="1" thickTop="1">
      <c r="A45" s="403" t="s">
        <v>19</v>
      </c>
      <c r="B45" s="404"/>
      <c r="C45" s="404"/>
      <c r="D45" s="404"/>
      <c r="E45" s="404"/>
      <c r="F45" s="404"/>
      <c r="G45" s="404"/>
      <c r="H45" s="404"/>
      <c r="I45" s="404"/>
      <c r="J45" s="404"/>
      <c r="K45" s="404"/>
      <c r="L45" s="404"/>
      <c r="M45" s="404"/>
      <c r="N45" s="405"/>
    </row>
    <row r="46" spans="1:14" ht="31.5" customHeight="1">
      <c r="A46" s="174">
        <f>IF(ISTEXT('VARIATION REQUEST'!A46),'VARIATION REQUEST'!A46,'APPROVED BUDGET'!A46)</f>
        <v>0</v>
      </c>
      <c r="B46" s="54">
        <f>IF(ISNUMBER('VARIATION REQUEST'!B46),'VARIATION REQUEST'!B46,'APPROVED BUDGET'!B46)</f>
        <v>0</v>
      </c>
      <c r="C46" s="164">
        <f>ACTUAL!B46</f>
        <v>0</v>
      </c>
      <c r="D46" s="232">
        <f>IF(ISERR((C46-B46)/'APPROVED BUDGET'!E142),0,(C46-B46)/'APPROVED BUDGET'!E142)</f>
        <v>0</v>
      </c>
      <c r="E46" s="54">
        <f>IF(ISNUMBER('VARIATION REQUEST'!E46),'VARIATION REQUEST'!E46,'APPROVED BUDGET'!E46)</f>
        <v>0</v>
      </c>
      <c r="F46" s="164">
        <f>ACTUAL!C46</f>
        <v>0</v>
      </c>
      <c r="G46" s="232">
        <f>IF(ISERR((F46-E46)/'APPROVED BUDGET'!E142),0,(F46-E46)/'APPROVED BUDGET'!E142)</f>
        <v>0</v>
      </c>
      <c r="H46" s="54">
        <f>IF(ISNUMBER('VARIATION REQUEST'!H46),'VARIATION REQUEST'!H46,'APPROVED BUDGET'!H46)</f>
        <v>0</v>
      </c>
      <c r="I46" s="164">
        <f>ACTUAL!D46</f>
        <v>0</v>
      </c>
      <c r="J46" s="232">
        <f>IF(ISERR((I46-H46)/'APPROVED BUDGET'!E142),0,(I46-H46)/'APPROVED BUDGET'!E142)</f>
        <v>0</v>
      </c>
      <c r="K46" s="314">
        <f>'APPROVED BUDGET'!E46</f>
        <v>0</v>
      </c>
      <c r="L46" s="314">
        <f>ACTUAL!E46</f>
        <v>0</v>
      </c>
      <c r="M46" s="160">
        <f>ACTUAL!E46-'APPROVED BUDGET'!E46</f>
        <v>0</v>
      </c>
      <c r="N46" s="233">
        <f>IF(ISERR(M46/'APPROVED BUDGET'!E142),0,M46/'APPROVED BUDGET'!E142)</f>
        <v>0</v>
      </c>
    </row>
    <row r="47" spans="1:14" ht="32.15" customHeight="1">
      <c r="A47" s="174">
        <f>IF(ISTEXT('VARIATION REQUEST'!A47),'VARIATION REQUEST'!A47,'APPROVED BUDGET'!A47)</f>
        <v>0</v>
      </c>
      <c r="B47" s="54">
        <f>IF(ISNUMBER('VARIATION REQUEST'!B47),'VARIATION REQUEST'!B47,'APPROVED BUDGET'!B47)</f>
        <v>0</v>
      </c>
      <c r="C47" s="164">
        <f>ACTUAL!B47</f>
        <v>0</v>
      </c>
      <c r="D47" s="232">
        <f>IF(ISERR((C47-B47)/'APPROVED BUDGET'!E142),0,(C47-B47)/'APPROVED BUDGET'!E142)</f>
        <v>0</v>
      </c>
      <c r="E47" s="54">
        <f>IF(ISNUMBER('VARIATION REQUEST'!E47),'VARIATION REQUEST'!E47,'APPROVED BUDGET'!E47)</f>
        <v>0</v>
      </c>
      <c r="F47" s="164">
        <f>ACTUAL!C47</f>
        <v>0</v>
      </c>
      <c r="G47" s="232">
        <f>IF(ISERR((F47-E47)/'APPROVED BUDGET'!E142),0,(F47-E47)/'APPROVED BUDGET'!E142)</f>
        <v>0</v>
      </c>
      <c r="H47" s="54">
        <f>IF(ISNUMBER('VARIATION REQUEST'!H47),'VARIATION REQUEST'!H47,'APPROVED BUDGET'!H47)</f>
        <v>0</v>
      </c>
      <c r="I47" s="164">
        <f>ACTUAL!D47</f>
        <v>0</v>
      </c>
      <c r="J47" s="232">
        <f>IF(ISERR((I47-H47)/'APPROVED BUDGET'!E142),0,(I47-H47)/'APPROVED BUDGET'!E142)</f>
        <v>0</v>
      </c>
      <c r="K47" s="314">
        <f>'APPROVED BUDGET'!E47</f>
        <v>0</v>
      </c>
      <c r="L47" s="314">
        <f>ACTUAL!E47</f>
        <v>0</v>
      </c>
      <c r="M47" s="160">
        <f>ACTUAL!E47-'APPROVED BUDGET'!E47</f>
        <v>0</v>
      </c>
      <c r="N47" s="233">
        <f>IF(ISERR(M47/'APPROVED BUDGET'!E142),0,M47/'APPROVED BUDGET'!E142)</f>
        <v>0</v>
      </c>
    </row>
    <row r="48" spans="1:14" ht="32.15" customHeight="1">
      <c r="A48" s="174">
        <f>IF(ISTEXT('VARIATION REQUEST'!A48),'VARIATION REQUEST'!A48,'APPROVED BUDGET'!A48)</f>
        <v>0</v>
      </c>
      <c r="B48" s="54">
        <f>IF(ISNUMBER('VARIATION REQUEST'!B48),'VARIATION REQUEST'!B48,'APPROVED BUDGET'!B48)</f>
        <v>0</v>
      </c>
      <c r="C48" s="164">
        <f>ACTUAL!B48</f>
        <v>0</v>
      </c>
      <c r="D48" s="232">
        <f>IF(ISERR((C48-B48)/'APPROVED BUDGET'!E142),0,(C48-B48)/'APPROVED BUDGET'!E142)</f>
        <v>0</v>
      </c>
      <c r="E48" s="54">
        <f>IF(ISNUMBER('VARIATION REQUEST'!E48),'VARIATION REQUEST'!E48,'APPROVED BUDGET'!E48)</f>
        <v>0</v>
      </c>
      <c r="F48" s="164">
        <f>ACTUAL!C48</f>
        <v>0</v>
      </c>
      <c r="G48" s="232">
        <f>IF(ISERR((F48-E48)/'APPROVED BUDGET'!E142),0,(F48-E48)/'APPROVED BUDGET'!E142)</f>
        <v>0</v>
      </c>
      <c r="H48" s="54">
        <f>IF(ISNUMBER('VARIATION REQUEST'!H48),'VARIATION REQUEST'!H48,'APPROVED BUDGET'!H48)</f>
        <v>0</v>
      </c>
      <c r="I48" s="164">
        <f>ACTUAL!D48</f>
        <v>0</v>
      </c>
      <c r="J48" s="232">
        <f>IF(ISERR((I48-H48)/'APPROVED BUDGET'!E142),0,(I48-H48)/'APPROVED BUDGET'!E142)</f>
        <v>0</v>
      </c>
      <c r="K48" s="314">
        <f>'APPROVED BUDGET'!E48</f>
        <v>0</v>
      </c>
      <c r="L48" s="314">
        <f>ACTUAL!E48</f>
        <v>0</v>
      </c>
      <c r="M48" s="160">
        <f>ACTUAL!E48-'APPROVED BUDGET'!E48</f>
        <v>0</v>
      </c>
      <c r="N48" s="233">
        <f>IF(ISERR(M48/'APPROVED BUDGET'!E142),0,M48/'APPROVED BUDGET'!E142)</f>
        <v>0</v>
      </c>
    </row>
    <row r="49" spans="1:14" ht="32.15" customHeight="1" thickBot="1">
      <c r="A49" s="102" t="s">
        <v>66</v>
      </c>
      <c r="B49" s="79">
        <f>SUM(B46:B48)</f>
        <v>0</v>
      </c>
      <c r="C49" s="79">
        <f>SUM(C46:C48)</f>
        <v>0</v>
      </c>
      <c r="D49" s="234">
        <f>IF(ISERR((C49-B49)/'APPROVED BUDGET'!E142),0,(C49-B49)/'APPROVED BUDGET'!E142)</f>
        <v>0</v>
      </c>
      <c r="E49" s="79">
        <f>SUM(E46:E48)</f>
        <v>0</v>
      </c>
      <c r="F49" s="79">
        <f>SUM(F46:F48)</f>
        <v>0</v>
      </c>
      <c r="G49" s="234">
        <f>IF(ISERR((F49-E49)/'APPROVED BUDGET'!E142),0,(F49-E49)/'APPROVED BUDGET'!E142)</f>
        <v>0</v>
      </c>
      <c r="H49" s="79">
        <f>SUM(H46:H48)</f>
        <v>0</v>
      </c>
      <c r="I49" s="79">
        <f>SUM(I46:I48)</f>
        <v>0</v>
      </c>
      <c r="J49" s="234">
        <f>IF(ISERR((I49-H49)/'APPROVED BUDGET'!E142),0,(I49-H49)/'APPROVED BUDGET'!E142)</f>
        <v>0</v>
      </c>
      <c r="K49" s="313">
        <f>SUM(K46:K48)</f>
        <v>0</v>
      </c>
      <c r="L49" s="313">
        <f>SUM(L46:L48)</f>
        <v>0</v>
      </c>
      <c r="M49" s="79">
        <f>SUM(M46:M48)</f>
        <v>0</v>
      </c>
      <c r="N49" s="234">
        <f>IF(ISERR(M49/'APPROVED BUDGET'!E142),0,M49/'APPROVED BUDGET'!E142)</f>
        <v>0</v>
      </c>
    </row>
    <row r="50" spans="1:14" ht="21" customHeight="1" thickTop="1">
      <c r="A50" s="397" t="s">
        <v>20</v>
      </c>
      <c r="B50" s="398"/>
      <c r="C50" s="398"/>
      <c r="D50" s="398"/>
      <c r="E50" s="398"/>
      <c r="F50" s="398"/>
      <c r="G50" s="398"/>
      <c r="H50" s="398"/>
      <c r="I50" s="398"/>
      <c r="J50" s="398"/>
      <c r="K50" s="398"/>
      <c r="L50" s="398"/>
      <c r="M50" s="398"/>
      <c r="N50" s="399"/>
    </row>
    <row r="51" spans="1:14" ht="31.5" customHeight="1">
      <c r="A51" s="174">
        <f>IF(ISTEXT('VARIATION REQUEST'!A51),'VARIATION REQUEST'!A51,'APPROVED BUDGET'!A51)</f>
        <v>0</v>
      </c>
      <c r="B51" s="54">
        <f>IF(ISNUMBER('VARIATION REQUEST'!B51),'VARIATION REQUEST'!B51,'APPROVED BUDGET'!B51)</f>
        <v>0</v>
      </c>
      <c r="C51" s="164">
        <f>ACTUAL!B51</f>
        <v>0</v>
      </c>
      <c r="D51" s="232">
        <f>IF(ISERR((C51-B51)/'APPROVED BUDGET'!E142),0,(C51-B51)/'APPROVED BUDGET'!E142)</f>
        <v>0</v>
      </c>
      <c r="E51" s="54">
        <f>IF(ISNUMBER('VARIATION REQUEST'!E51),'VARIATION REQUEST'!E51,'APPROVED BUDGET'!E51)</f>
        <v>0</v>
      </c>
      <c r="F51" s="164">
        <f>ACTUAL!C51</f>
        <v>0</v>
      </c>
      <c r="G51" s="232">
        <f>IF(ISERR((F51-E51)/'APPROVED BUDGET'!E142),0,(F51-E51)/'APPROVED BUDGET'!E142)</f>
        <v>0</v>
      </c>
      <c r="H51" s="54">
        <f>IF(ISNUMBER('VARIATION REQUEST'!H51),'VARIATION REQUEST'!H51,'APPROVED BUDGET'!H51)</f>
        <v>0</v>
      </c>
      <c r="I51" s="164">
        <f>ACTUAL!D51</f>
        <v>0</v>
      </c>
      <c r="J51" s="232">
        <f>IF(ISERR((I51-H51)/'APPROVED BUDGET'!E142),0,(I51-H51)/'APPROVED BUDGET'!E142)</f>
        <v>0</v>
      </c>
      <c r="K51" s="314">
        <f>'APPROVED BUDGET'!E51</f>
        <v>0</v>
      </c>
      <c r="L51" s="314">
        <f>ACTUAL!E51</f>
        <v>0</v>
      </c>
      <c r="M51" s="160">
        <f>ACTUAL!E51-'APPROVED BUDGET'!E51</f>
        <v>0</v>
      </c>
      <c r="N51" s="233">
        <f>IF(ISERR(M51/'APPROVED BUDGET'!E142),0,M51/'APPROVED BUDGET'!E142)</f>
        <v>0</v>
      </c>
    </row>
    <row r="52" spans="1:14" ht="32.15" customHeight="1">
      <c r="A52" s="174">
        <f>IF(ISTEXT('VARIATION REQUEST'!A52),'VARIATION REQUEST'!A52,'APPROVED BUDGET'!A52)</f>
        <v>0</v>
      </c>
      <c r="B52" s="54">
        <f>IF(ISNUMBER('VARIATION REQUEST'!B52),'VARIATION REQUEST'!B52,'APPROVED BUDGET'!B52)</f>
        <v>0</v>
      </c>
      <c r="C52" s="164">
        <f>ACTUAL!B52</f>
        <v>0</v>
      </c>
      <c r="D52" s="232">
        <f>IF(ISERR((C52-B52)/'APPROVED BUDGET'!E142),0,(C52-B52)/'APPROVED BUDGET'!E142)</f>
        <v>0</v>
      </c>
      <c r="E52" s="54">
        <f>IF(ISNUMBER('VARIATION REQUEST'!E52),'VARIATION REQUEST'!E52,'APPROVED BUDGET'!E52)</f>
        <v>0</v>
      </c>
      <c r="F52" s="164">
        <f>ACTUAL!C52</f>
        <v>0</v>
      </c>
      <c r="G52" s="232">
        <f>IF(ISERR((F52-E52)/'APPROVED BUDGET'!E142),0,(F52-E52)/'APPROVED BUDGET'!E142)</f>
        <v>0</v>
      </c>
      <c r="H52" s="54">
        <f>IF(ISNUMBER('VARIATION REQUEST'!H52),'VARIATION REQUEST'!H52,'APPROVED BUDGET'!H52)</f>
        <v>0</v>
      </c>
      <c r="I52" s="164">
        <f>ACTUAL!D52</f>
        <v>0</v>
      </c>
      <c r="J52" s="232">
        <f>IF(ISERR((I52-H52)/'APPROVED BUDGET'!E142),0,(I52-H52)/'APPROVED BUDGET'!E142)</f>
        <v>0</v>
      </c>
      <c r="K52" s="314">
        <f>'APPROVED BUDGET'!E52</f>
        <v>0</v>
      </c>
      <c r="L52" s="314">
        <f>ACTUAL!E52</f>
        <v>0</v>
      </c>
      <c r="M52" s="160">
        <f>ACTUAL!E52-'APPROVED BUDGET'!E52</f>
        <v>0</v>
      </c>
      <c r="N52" s="233">
        <f>IF(ISERR(M52/'APPROVED BUDGET'!E142),0,M52/'APPROVED BUDGET'!E142)</f>
        <v>0</v>
      </c>
    </row>
    <row r="53" spans="1:14" ht="32.15" customHeight="1">
      <c r="A53" s="174">
        <f>IF(ISTEXT('VARIATION REQUEST'!A53),'VARIATION REQUEST'!A53,'APPROVED BUDGET'!A53)</f>
        <v>0</v>
      </c>
      <c r="B53" s="54">
        <f>IF(ISNUMBER('VARIATION REQUEST'!B53),'VARIATION REQUEST'!B53,'APPROVED BUDGET'!B53)</f>
        <v>0</v>
      </c>
      <c r="C53" s="164">
        <f>ACTUAL!B53</f>
        <v>0</v>
      </c>
      <c r="D53" s="232">
        <f>IF(ISERR((C53-B53)/'APPROVED BUDGET'!E142),0,(C53-B53)/'APPROVED BUDGET'!E142)</f>
        <v>0</v>
      </c>
      <c r="E53" s="54">
        <f>IF(ISNUMBER('VARIATION REQUEST'!E53),'VARIATION REQUEST'!E53,'APPROVED BUDGET'!E53)</f>
        <v>0</v>
      </c>
      <c r="F53" s="164">
        <f>ACTUAL!C53</f>
        <v>0</v>
      </c>
      <c r="G53" s="232">
        <f>IF(ISERR((F53-E53)/'APPROVED BUDGET'!E142),0,(F53-E53)/'APPROVED BUDGET'!E142)</f>
        <v>0</v>
      </c>
      <c r="H53" s="54">
        <f>IF(ISNUMBER('VARIATION REQUEST'!H53),'VARIATION REQUEST'!H53,'APPROVED BUDGET'!H53)</f>
        <v>0</v>
      </c>
      <c r="I53" s="164">
        <f>ACTUAL!D53</f>
        <v>0</v>
      </c>
      <c r="J53" s="232">
        <f>IF(ISERR((I53-H53)/'APPROVED BUDGET'!E142),0,(I53-H53)/'APPROVED BUDGET'!E142)</f>
        <v>0</v>
      </c>
      <c r="K53" s="314">
        <f>'APPROVED BUDGET'!E53</f>
        <v>0</v>
      </c>
      <c r="L53" s="314">
        <f>ACTUAL!E53</f>
        <v>0</v>
      </c>
      <c r="M53" s="160">
        <f>ACTUAL!E53-'APPROVED BUDGET'!E53</f>
        <v>0</v>
      </c>
      <c r="N53" s="233">
        <f>IF(ISERR(M53/'APPROVED BUDGET'!E142),0,M53/'APPROVED BUDGET'!E142)</f>
        <v>0</v>
      </c>
    </row>
    <row r="54" spans="1:14" ht="32.15" customHeight="1" thickBot="1">
      <c r="A54" s="102" t="s">
        <v>67</v>
      </c>
      <c r="B54" s="79">
        <f>SUM(B51:B53)</f>
        <v>0</v>
      </c>
      <c r="C54" s="79">
        <f>SUM(C51:C53)</f>
        <v>0</v>
      </c>
      <c r="D54" s="234">
        <f>IF(ISERR((C54-B54)/'APPROVED BUDGET'!E142),0,(C54-B54)/'APPROVED BUDGET'!E142)</f>
        <v>0</v>
      </c>
      <c r="E54" s="79">
        <f>SUM(E51:E53)</f>
        <v>0</v>
      </c>
      <c r="F54" s="79">
        <f>SUM(F51:F53)</f>
        <v>0</v>
      </c>
      <c r="G54" s="234">
        <f>IF(ISERR((F54-E54)/'APPROVED BUDGET'!E142),0,(F54-E54)/'APPROVED BUDGET'!E142)</f>
        <v>0</v>
      </c>
      <c r="H54" s="79">
        <f>SUM(H51:H53)</f>
        <v>0</v>
      </c>
      <c r="I54" s="79">
        <f>SUM(I51:I53)</f>
        <v>0</v>
      </c>
      <c r="J54" s="234">
        <f>IF(ISERR((I54-H54)/'APPROVED BUDGET'!E142),0,(I54-H54)/'APPROVED BUDGET'!E142)</f>
        <v>0</v>
      </c>
      <c r="K54" s="313">
        <f>SUM(K51:K53)</f>
        <v>0</v>
      </c>
      <c r="L54" s="313">
        <f>SUM(L51:L53)</f>
        <v>0</v>
      </c>
      <c r="M54" s="79">
        <f>SUM(M51:M53)</f>
        <v>0</v>
      </c>
      <c r="N54" s="234">
        <f>IF(ISERR(M54/'APPROVED BUDGET'!E142),0,M54/'APPROVED BUDGET'!E142)</f>
        <v>0</v>
      </c>
    </row>
    <row r="55" spans="1:14" ht="38.5" customHeight="1" thickTop="1">
      <c r="A55" s="378" t="s">
        <v>24</v>
      </c>
      <c r="B55" s="418" t="s">
        <v>21</v>
      </c>
      <c r="C55" s="419"/>
      <c r="D55" s="420"/>
      <c r="E55" s="418" t="s">
        <v>22</v>
      </c>
      <c r="F55" s="419"/>
      <c r="G55" s="420"/>
      <c r="H55" s="418" t="s">
        <v>23</v>
      </c>
      <c r="I55" s="419"/>
      <c r="J55" s="420"/>
      <c r="K55" s="535" t="s">
        <v>104</v>
      </c>
      <c r="L55" s="536"/>
      <c r="M55" s="536"/>
      <c r="N55" s="537"/>
    </row>
    <row r="56" spans="1:14" ht="27.75" customHeight="1" thickBot="1">
      <c r="A56" s="379"/>
      <c r="B56" s="113" t="s">
        <v>81</v>
      </c>
      <c r="C56" s="113" t="s">
        <v>82</v>
      </c>
      <c r="D56" s="249" t="s">
        <v>93</v>
      </c>
      <c r="E56" s="77" t="s">
        <v>81</v>
      </c>
      <c r="F56" s="77" t="s">
        <v>88</v>
      </c>
      <c r="G56" s="249" t="s">
        <v>93</v>
      </c>
      <c r="H56" s="77" t="s">
        <v>81</v>
      </c>
      <c r="I56" s="77" t="s">
        <v>88</v>
      </c>
      <c r="J56" s="249" t="s">
        <v>93</v>
      </c>
      <c r="K56" s="315" t="s">
        <v>248</v>
      </c>
      <c r="L56" s="315" t="s">
        <v>249</v>
      </c>
      <c r="M56" s="250" t="s">
        <v>105</v>
      </c>
      <c r="N56" s="249" t="s">
        <v>103</v>
      </c>
    </row>
    <row r="57" spans="1:14" ht="21" customHeight="1" thickTop="1">
      <c r="A57" s="400" t="s">
        <v>56</v>
      </c>
      <c r="B57" s="401"/>
      <c r="C57" s="401"/>
      <c r="D57" s="401"/>
      <c r="E57" s="401"/>
      <c r="F57" s="401"/>
      <c r="G57" s="401"/>
      <c r="H57" s="401"/>
      <c r="I57" s="401"/>
      <c r="J57" s="401"/>
      <c r="K57" s="401"/>
      <c r="L57" s="401"/>
      <c r="M57" s="401"/>
      <c r="N57" s="402"/>
    </row>
    <row r="58" spans="1:14" ht="31.5" customHeight="1">
      <c r="A58" s="174">
        <f>IF(ISTEXT('VARIATION REQUEST'!A58),'VARIATION REQUEST'!A58,'APPROVED BUDGET'!A58)</f>
        <v>0</v>
      </c>
      <c r="B58" s="54">
        <f>IF(ISNUMBER('VARIATION REQUEST'!B58),'VARIATION REQUEST'!B58,'APPROVED BUDGET'!B58)</f>
        <v>0</v>
      </c>
      <c r="C58" s="164">
        <f>ACTUAL!B58</f>
        <v>0</v>
      </c>
      <c r="D58" s="232">
        <f>IF(ISERR((C58-B58)/'APPROVED BUDGET'!E142),0,(C58-B58)/'APPROVED BUDGET'!E142)</f>
        <v>0</v>
      </c>
      <c r="E58" s="54">
        <f>IF(ISNUMBER('VARIATION REQUEST'!E58),'VARIATION REQUEST'!E58,'APPROVED BUDGET'!E58)</f>
        <v>0</v>
      </c>
      <c r="F58" s="164">
        <f>ACTUAL!C58</f>
        <v>0</v>
      </c>
      <c r="G58" s="232">
        <f>IF(ISERR((F58-E58)/'APPROVED BUDGET'!E142),0,(F58-E58)/'APPROVED BUDGET'!E142)</f>
        <v>0</v>
      </c>
      <c r="H58" s="54">
        <f>IF(ISNUMBER('VARIATION REQUEST'!H58),'VARIATION REQUEST'!H58,'APPROVED BUDGET'!H58)</f>
        <v>0</v>
      </c>
      <c r="I58" s="164">
        <f>ACTUAL!D58</f>
        <v>0</v>
      </c>
      <c r="J58" s="232">
        <f>IF(ISERR((I58-H58)/'APPROVED BUDGET'!E142),0,(I58-H58)/'APPROVED BUDGET'!E142)</f>
        <v>0</v>
      </c>
      <c r="K58" s="314">
        <f>'APPROVED BUDGET'!E58</f>
        <v>0</v>
      </c>
      <c r="L58" s="314">
        <f>ACTUAL!E58</f>
        <v>0</v>
      </c>
      <c r="M58" s="160">
        <f>ACTUAL!E58-'APPROVED BUDGET'!E58</f>
        <v>0</v>
      </c>
      <c r="N58" s="233">
        <f>IF(ISERR(M58/'APPROVED BUDGET'!E142),0,M58/'APPROVED BUDGET'!E142)</f>
        <v>0</v>
      </c>
    </row>
    <row r="59" spans="1:14" ht="32.15" customHeight="1">
      <c r="A59" s="174">
        <f>IF(ISTEXT('VARIATION REQUEST'!A59),'VARIATION REQUEST'!A59,'APPROVED BUDGET'!A59)</f>
        <v>0</v>
      </c>
      <c r="B59" s="54">
        <f>IF(ISNUMBER('VARIATION REQUEST'!B59),'VARIATION REQUEST'!B59,'APPROVED BUDGET'!B59)</f>
        <v>0</v>
      </c>
      <c r="C59" s="164">
        <f>ACTUAL!B59</f>
        <v>0</v>
      </c>
      <c r="D59" s="232">
        <f>IF(ISERR((C59-B59)/'APPROVED BUDGET'!E142),0,(C59-B59)/'APPROVED BUDGET'!E142)</f>
        <v>0</v>
      </c>
      <c r="E59" s="54">
        <f>IF(ISNUMBER('VARIATION REQUEST'!E59),'VARIATION REQUEST'!E59,'APPROVED BUDGET'!E59)</f>
        <v>0</v>
      </c>
      <c r="F59" s="164">
        <f>ACTUAL!C59</f>
        <v>0</v>
      </c>
      <c r="G59" s="232">
        <f>IF(ISERR((F59-E59)/'APPROVED BUDGET'!E142),0,(F59-E59)/'APPROVED BUDGET'!E142)</f>
        <v>0</v>
      </c>
      <c r="H59" s="54">
        <f>IF(ISNUMBER('VARIATION REQUEST'!H59),'VARIATION REQUEST'!H59,'APPROVED BUDGET'!H59)</f>
        <v>0</v>
      </c>
      <c r="I59" s="164">
        <f>ACTUAL!D59</f>
        <v>0</v>
      </c>
      <c r="J59" s="232">
        <f>IF(ISERR((I59-H59)/'APPROVED BUDGET'!E142),0,(I59-H59)/'APPROVED BUDGET'!E142)</f>
        <v>0</v>
      </c>
      <c r="K59" s="314">
        <f>'APPROVED BUDGET'!E59</f>
        <v>0</v>
      </c>
      <c r="L59" s="314">
        <f>ACTUAL!E59</f>
        <v>0</v>
      </c>
      <c r="M59" s="160">
        <f>ACTUAL!E59-'APPROVED BUDGET'!E59</f>
        <v>0</v>
      </c>
      <c r="N59" s="233">
        <f>IF(ISERR(M59/'APPROVED BUDGET'!E142),0,M59/'APPROVED BUDGET'!E142)</f>
        <v>0</v>
      </c>
    </row>
    <row r="60" spans="1:14" ht="32.15" customHeight="1">
      <c r="A60" s="174">
        <f>IF(ISTEXT('VARIATION REQUEST'!A60),'VARIATION REQUEST'!A60,'APPROVED BUDGET'!A60)</f>
        <v>0</v>
      </c>
      <c r="B60" s="54">
        <f>IF(ISNUMBER('VARIATION REQUEST'!B60),'VARIATION REQUEST'!B60,'APPROVED BUDGET'!B60)</f>
        <v>0</v>
      </c>
      <c r="C60" s="164">
        <f>ACTUAL!B60</f>
        <v>0</v>
      </c>
      <c r="D60" s="232">
        <f>IF(ISERR((C60-B60)/'APPROVED BUDGET'!E142),0,(C60-B60)/'APPROVED BUDGET'!E142)</f>
        <v>0</v>
      </c>
      <c r="E60" s="54">
        <f>IF(ISNUMBER('VARIATION REQUEST'!E60),'VARIATION REQUEST'!E60,'APPROVED BUDGET'!E60)</f>
        <v>0</v>
      </c>
      <c r="F60" s="164">
        <f>ACTUAL!C60</f>
        <v>0</v>
      </c>
      <c r="G60" s="232">
        <f>IF(ISERR((F60-E60)/'APPROVED BUDGET'!E142),0,(F60-E60)/'APPROVED BUDGET'!E142)</f>
        <v>0</v>
      </c>
      <c r="H60" s="54">
        <f>IF(ISNUMBER('VARIATION REQUEST'!H60),'VARIATION REQUEST'!H60,'APPROVED BUDGET'!H60)</f>
        <v>0</v>
      </c>
      <c r="I60" s="164">
        <f>ACTUAL!D60</f>
        <v>0</v>
      </c>
      <c r="J60" s="232">
        <f>IF(ISERR((I60-H60)/'APPROVED BUDGET'!E142),0,(I60-H60)/'APPROVED BUDGET'!E142)</f>
        <v>0</v>
      </c>
      <c r="K60" s="314">
        <f>'APPROVED BUDGET'!E60</f>
        <v>0</v>
      </c>
      <c r="L60" s="314">
        <f>ACTUAL!E60</f>
        <v>0</v>
      </c>
      <c r="M60" s="160">
        <f>ACTUAL!E60-'APPROVED BUDGET'!E60</f>
        <v>0</v>
      </c>
      <c r="N60" s="233">
        <f>IF(ISERR(M60/'APPROVED BUDGET'!E142),0,M60/'APPROVED BUDGET'!E142)</f>
        <v>0</v>
      </c>
    </row>
    <row r="61" spans="1:14" ht="32.15" customHeight="1">
      <c r="A61" s="174">
        <f>IF(ISTEXT('VARIATION REQUEST'!A61),'VARIATION REQUEST'!A61,'APPROVED BUDGET'!A61)</f>
        <v>0</v>
      </c>
      <c r="B61" s="54">
        <f>IF(ISNUMBER('VARIATION REQUEST'!B61),'VARIATION REQUEST'!B61,'APPROVED BUDGET'!B61)</f>
        <v>0</v>
      </c>
      <c r="C61" s="164">
        <f>ACTUAL!B61</f>
        <v>0</v>
      </c>
      <c r="D61" s="232">
        <f>IF(ISERR((C61-B61)/'APPROVED BUDGET'!E142),0,(C61-B61)/'APPROVED BUDGET'!E142)</f>
        <v>0</v>
      </c>
      <c r="E61" s="54">
        <f>IF(ISNUMBER('VARIATION REQUEST'!E61),'VARIATION REQUEST'!E61,'APPROVED BUDGET'!E61)</f>
        <v>0</v>
      </c>
      <c r="F61" s="164">
        <f>ACTUAL!C61</f>
        <v>0</v>
      </c>
      <c r="G61" s="232">
        <f>IF(ISERR((F61-E61)/'APPROVED BUDGET'!E142),0,(F61-E61)/'APPROVED BUDGET'!E142)</f>
        <v>0</v>
      </c>
      <c r="H61" s="54">
        <f>IF(ISNUMBER('VARIATION REQUEST'!H61),'VARIATION REQUEST'!H61,'APPROVED BUDGET'!H61)</f>
        <v>0</v>
      </c>
      <c r="I61" s="164">
        <f>ACTUAL!D61</f>
        <v>0</v>
      </c>
      <c r="J61" s="232">
        <f>IF(ISERR((I61-H61)/'APPROVED BUDGET'!E142),0,(I61-H61)/'APPROVED BUDGET'!E142)</f>
        <v>0</v>
      </c>
      <c r="K61" s="314">
        <f>'APPROVED BUDGET'!E61</f>
        <v>0</v>
      </c>
      <c r="L61" s="314">
        <f>ACTUAL!E61</f>
        <v>0</v>
      </c>
      <c r="M61" s="160">
        <f>ACTUAL!E61-'APPROVED BUDGET'!E61</f>
        <v>0</v>
      </c>
      <c r="N61" s="233">
        <f>IF(ISERR(M61/'APPROVED BUDGET'!E142),0,M61/'APPROVED BUDGET'!E142)</f>
        <v>0</v>
      </c>
    </row>
    <row r="62" spans="1:14" ht="32.15" customHeight="1">
      <c r="A62" s="174">
        <f>IF(ISTEXT('VARIATION REQUEST'!A62),'VARIATION REQUEST'!A62,'APPROVED BUDGET'!A62)</f>
        <v>0</v>
      </c>
      <c r="B62" s="54">
        <f>IF(ISNUMBER('VARIATION REQUEST'!B62),'VARIATION REQUEST'!B62,'APPROVED BUDGET'!B62)</f>
        <v>0</v>
      </c>
      <c r="C62" s="164">
        <f>ACTUAL!B62</f>
        <v>0</v>
      </c>
      <c r="D62" s="232">
        <f>IF(ISERR((C62-B62)/'APPROVED BUDGET'!E142),0,(C62-B62)/'APPROVED BUDGET'!E142)</f>
        <v>0</v>
      </c>
      <c r="E62" s="54">
        <f>IF(ISNUMBER('VARIATION REQUEST'!E62),'VARIATION REQUEST'!E62,'APPROVED BUDGET'!E62)</f>
        <v>0</v>
      </c>
      <c r="F62" s="164">
        <f>ACTUAL!C62</f>
        <v>0</v>
      </c>
      <c r="G62" s="232">
        <f>IF(ISERR((F62-E62)/'APPROVED BUDGET'!E142),0,(F62-E62)/'APPROVED BUDGET'!E142)</f>
        <v>0</v>
      </c>
      <c r="H62" s="54">
        <f>IF(ISNUMBER('VARIATION REQUEST'!H62),'VARIATION REQUEST'!H62,'APPROVED BUDGET'!H62)</f>
        <v>0</v>
      </c>
      <c r="I62" s="164">
        <f>ACTUAL!D62</f>
        <v>0</v>
      </c>
      <c r="J62" s="232">
        <f>IF(ISERR((I62-H62)/'APPROVED BUDGET'!E142),0,(I62-H62)/'APPROVED BUDGET'!E142)</f>
        <v>0</v>
      </c>
      <c r="K62" s="314">
        <f>'APPROVED BUDGET'!E62</f>
        <v>0</v>
      </c>
      <c r="L62" s="314">
        <f>ACTUAL!E62</f>
        <v>0</v>
      </c>
      <c r="M62" s="160">
        <f>ACTUAL!E62-'APPROVED BUDGET'!E62</f>
        <v>0</v>
      </c>
      <c r="N62" s="233">
        <f>IF(ISERR(M62/'APPROVED BUDGET'!E142),0,M62/'APPROVED BUDGET'!E142)</f>
        <v>0</v>
      </c>
    </row>
    <row r="63" spans="1:14" ht="32.15" customHeight="1">
      <c r="A63" s="174">
        <f>IF(ISTEXT('VARIATION REQUEST'!A63),'VARIATION REQUEST'!A63,'APPROVED BUDGET'!A63)</f>
        <v>0</v>
      </c>
      <c r="B63" s="54">
        <f>IF(ISNUMBER('VARIATION REQUEST'!B63),'VARIATION REQUEST'!B63,'APPROVED BUDGET'!B63)</f>
        <v>0</v>
      </c>
      <c r="C63" s="164">
        <f>ACTUAL!B63</f>
        <v>0</v>
      </c>
      <c r="D63" s="232">
        <f>IF(ISERR((C63-B63)/'APPROVED BUDGET'!E142),0,(C63-B63)/'APPROVED BUDGET'!E142)</f>
        <v>0</v>
      </c>
      <c r="E63" s="54">
        <f>IF(ISNUMBER('VARIATION REQUEST'!E63),'VARIATION REQUEST'!E63,'APPROVED BUDGET'!E63)</f>
        <v>0</v>
      </c>
      <c r="F63" s="164">
        <f>ACTUAL!C63</f>
        <v>0</v>
      </c>
      <c r="G63" s="232">
        <f>IF(ISERR((F63-E63)/'APPROVED BUDGET'!E142),0,(F63-E63)/'APPROVED BUDGET'!E142)</f>
        <v>0</v>
      </c>
      <c r="H63" s="54">
        <f>IF(ISNUMBER('VARIATION REQUEST'!H63),'VARIATION REQUEST'!H63,'APPROVED BUDGET'!H63)</f>
        <v>0</v>
      </c>
      <c r="I63" s="164">
        <f>ACTUAL!D63</f>
        <v>0</v>
      </c>
      <c r="J63" s="232">
        <f>IF(ISERR((I63-H63)/'APPROVED BUDGET'!E142),0,(I63-H63)/'APPROVED BUDGET'!E142)</f>
        <v>0</v>
      </c>
      <c r="K63" s="314">
        <f>'APPROVED BUDGET'!E63</f>
        <v>0</v>
      </c>
      <c r="L63" s="314">
        <f>ACTUAL!E63</f>
        <v>0</v>
      </c>
      <c r="M63" s="160">
        <f>ACTUAL!E63-'APPROVED BUDGET'!E63</f>
        <v>0</v>
      </c>
      <c r="N63" s="233">
        <f>IF(ISERR(M63/'APPROVED BUDGET'!E142),0,M63/'APPROVED BUDGET'!E142)</f>
        <v>0</v>
      </c>
    </row>
    <row r="64" spans="1:14" ht="32.15" customHeight="1">
      <c r="A64" s="174">
        <f>IF(ISTEXT('VARIATION REQUEST'!A64),'VARIATION REQUEST'!A64,'APPROVED BUDGET'!A64)</f>
        <v>0</v>
      </c>
      <c r="B64" s="54">
        <f>IF(ISNUMBER('VARIATION REQUEST'!B64),'VARIATION REQUEST'!B64,'APPROVED BUDGET'!B64)</f>
        <v>0</v>
      </c>
      <c r="C64" s="164">
        <f>ACTUAL!B64</f>
        <v>0</v>
      </c>
      <c r="D64" s="232">
        <f>IF(ISERR((C64-B64)/'APPROVED BUDGET'!E142),0,(C64-B64)/'APPROVED BUDGET'!E142)</f>
        <v>0</v>
      </c>
      <c r="E64" s="54">
        <f>IF(ISNUMBER('VARIATION REQUEST'!E64),'VARIATION REQUEST'!E64,'APPROVED BUDGET'!E64)</f>
        <v>0</v>
      </c>
      <c r="F64" s="164">
        <f>ACTUAL!C64</f>
        <v>0</v>
      </c>
      <c r="G64" s="232">
        <f>IF(ISERR((F64-E64)/'APPROVED BUDGET'!E142),0,(F64-E64)/'APPROVED BUDGET'!E142)</f>
        <v>0</v>
      </c>
      <c r="H64" s="54">
        <f>IF(ISNUMBER('VARIATION REQUEST'!H64),'VARIATION REQUEST'!H64,'APPROVED BUDGET'!H64)</f>
        <v>0</v>
      </c>
      <c r="I64" s="164">
        <f>ACTUAL!D64</f>
        <v>0</v>
      </c>
      <c r="J64" s="232">
        <f>IF(ISERR((I64-H64)/'APPROVED BUDGET'!E142),0,(I64-H64)/'APPROVED BUDGET'!E142)</f>
        <v>0</v>
      </c>
      <c r="K64" s="314">
        <f>'APPROVED BUDGET'!E64</f>
        <v>0</v>
      </c>
      <c r="L64" s="314">
        <f>ACTUAL!E64</f>
        <v>0</v>
      </c>
      <c r="M64" s="160">
        <f>ACTUAL!E64-'APPROVED BUDGET'!E64</f>
        <v>0</v>
      </c>
      <c r="N64" s="233">
        <f>IF(ISERR(M64/'APPROVED BUDGET'!E142),0,M64/'APPROVED BUDGET'!E142)</f>
        <v>0</v>
      </c>
    </row>
    <row r="65" spans="1:14" ht="32.15" customHeight="1">
      <c r="A65" s="174">
        <f>IF(ISTEXT('VARIATION REQUEST'!A65),'VARIATION REQUEST'!A65,'APPROVED BUDGET'!A65)</f>
        <v>0</v>
      </c>
      <c r="B65" s="54">
        <f>IF(ISNUMBER('VARIATION REQUEST'!B65),'VARIATION REQUEST'!B65,'APPROVED BUDGET'!B65)</f>
        <v>0</v>
      </c>
      <c r="C65" s="164">
        <f>ACTUAL!B65</f>
        <v>0</v>
      </c>
      <c r="D65" s="232">
        <f>IF(ISERR((C65-B65)/'APPROVED BUDGET'!E142),0,(C65-B65)/'APPROVED BUDGET'!E142)</f>
        <v>0</v>
      </c>
      <c r="E65" s="54">
        <f>IF(ISNUMBER('VARIATION REQUEST'!E65),'VARIATION REQUEST'!E65,'APPROVED BUDGET'!E65)</f>
        <v>0</v>
      </c>
      <c r="F65" s="164">
        <f>ACTUAL!C65</f>
        <v>0</v>
      </c>
      <c r="G65" s="232">
        <f>IF(ISERR((F65-E65)/'APPROVED BUDGET'!E142),0,(F65-E65)/'APPROVED BUDGET'!E142)</f>
        <v>0</v>
      </c>
      <c r="H65" s="54">
        <f>IF(ISNUMBER('VARIATION REQUEST'!H65),'VARIATION REQUEST'!H65,'APPROVED BUDGET'!H65)</f>
        <v>0</v>
      </c>
      <c r="I65" s="164">
        <f>ACTUAL!D65</f>
        <v>0</v>
      </c>
      <c r="J65" s="232">
        <f>IF(ISERR((I65-H65)/'APPROVED BUDGET'!E142),0,(I65-H65)/'APPROVED BUDGET'!E142)</f>
        <v>0</v>
      </c>
      <c r="K65" s="314">
        <f>'APPROVED BUDGET'!E65</f>
        <v>0</v>
      </c>
      <c r="L65" s="314">
        <f>ACTUAL!E65</f>
        <v>0</v>
      </c>
      <c r="M65" s="160">
        <f>ACTUAL!E65-'APPROVED BUDGET'!E65</f>
        <v>0</v>
      </c>
      <c r="N65" s="233">
        <f>IF(ISERR(M65/'APPROVED BUDGET'!E142),0,M65/'APPROVED BUDGET'!E142)</f>
        <v>0</v>
      </c>
    </row>
    <row r="66" spans="1:14" ht="32.15" customHeight="1">
      <c r="A66" s="174">
        <f>IF(ISTEXT('VARIATION REQUEST'!A66),'VARIATION REQUEST'!A66,'APPROVED BUDGET'!A66)</f>
        <v>0</v>
      </c>
      <c r="B66" s="54">
        <f>IF(ISNUMBER('VARIATION REQUEST'!B66),'VARIATION REQUEST'!B66,'APPROVED BUDGET'!B66)</f>
        <v>0</v>
      </c>
      <c r="C66" s="164">
        <f>ACTUAL!B66</f>
        <v>0</v>
      </c>
      <c r="D66" s="232">
        <f>IF(ISERR((C66-B66)/'APPROVED BUDGET'!E142),0,(C66-B66)/'APPROVED BUDGET'!E142)</f>
        <v>0</v>
      </c>
      <c r="E66" s="54">
        <f>IF(ISNUMBER('VARIATION REQUEST'!E66),'VARIATION REQUEST'!E66,'APPROVED BUDGET'!E66)</f>
        <v>0</v>
      </c>
      <c r="F66" s="164">
        <f>ACTUAL!C66</f>
        <v>0</v>
      </c>
      <c r="G66" s="232">
        <f>IF(ISERR((F66-E66)/'APPROVED BUDGET'!E142),0,(F66-E66)/'APPROVED BUDGET'!E142)</f>
        <v>0</v>
      </c>
      <c r="H66" s="54">
        <f>IF(ISNUMBER('VARIATION REQUEST'!H66),'VARIATION REQUEST'!H66,'APPROVED BUDGET'!H66)</f>
        <v>0</v>
      </c>
      <c r="I66" s="164">
        <f>ACTUAL!D66</f>
        <v>0</v>
      </c>
      <c r="J66" s="232">
        <f>IF(ISERR((I66-H66)/'APPROVED BUDGET'!E142),0,(I66-H66)/'APPROVED BUDGET'!E142)</f>
        <v>0</v>
      </c>
      <c r="K66" s="314">
        <f>'APPROVED BUDGET'!E66</f>
        <v>0</v>
      </c>
      <c r="L66" s="314">
        <f>ACTUAL!E66</f>
        <v>0</v>
      </c>
      <c r="M66" s="160">
        <f>ACTUAL!E66-'APPROVED BUDGET'!E66</f>
        <v>0</v>
      </c>
      <c r="N66" s="233">
        <f>IF(ISERR(M66/'APPROVED BUDGET'!E142),0,M66/'APPROVED BUDGET'!E142)</f>
        <v>0</v>
      </c>
    </row>
    <row r="67" spans="1:14" ht="32.15" customHeight="1">
      <c r="A67" s="174">
        <f>IF(ISTEXT('VARIATION REQUEST'!A67),'VARIATION REQUEST'!A67,'APPROVED BUDGET'!A67)</f>
        <v>0</v>
      </c>
      <c r="B67" s="54">
        <f>IF(ISNUMBER('VARIATION REQUEST'!B67),'VARIATION REQUEST'!B67,'APPROVED BUDGET'!B67)</f>
        <v>0</v>
      </c>
      <c r="C67" s="164">
        <f>ACTUAL!B67</f>
        <v>0</v>
      </c>
      <c r="D67" s="232">
        <f>IF(ISERR((C67-B67)/'APPROVED BUDGET'!E142),0,(C67-B67)/'APPROVED BUDGET'!E142)</f>
        <v>0</v>
      </c>
      <c r="E67" s="54">
        <f>IF(ISNUMBER('VARIATION REQUEST'!E67),'VARIATION REQUEST'!E67,'APPROVED BUDGET'!E67)</f>
        <v>0</v>
      </c>
      <c r="F67" s="164">
        <f>ACTUAL!C67</f>
        <v>0</v>
      </c>
      <c r="G67" s="232">
        <f>IF(ISERR((F67-E67)/'APPROVED BUDGET'!E142),0,(F67-E67)/'APPROVED BUDGET'!E142)</f>
        <v>0</v>
      </c>
      <c r="H67" s="54">
        <f>IF(ISNUMBER('VARIATION REQUEST'!H67),'VARIATION REQUEST'!H67,'APPROVED BUDGET'!H67)</f>
        <v>0</v>
      </c>
      <c r="I67" s="164">
        <f>ACTUAL!D67</f>
        <v>0</v>
      </c>
      <c r="J67" s="232">
        <f>IF(ISERR((I67-H67)/'APPROVED BUDGET'!E142),0,(I67-H67)/'APPROVED BUDGET'!E142)</f>
        <v>0</v>
      </c>
      <c r="K67" s="314">
        <f>'APPROVED BUDGET'!E67</f>
        <v>0</v>
      </c>
      <c r="L67" s="314">
        <f>ACTUAL!E67</f>
        <v>0</v>
      </c>
      <c r="M67" s="160">
        <f>ACTUAL!E67-'APPROVED BUDGET'!E67</f>
        <v>0</v>
      </c>
      <c r="N67" s="233">
        <f>IF(ISERR(M67/'APPROVED BUDGET'!E142),0,M67/'APPROVED BUDGET'!E142)</f>
        <v>0</v>
      </c>
    </row>
    <row r="68" spans="1:14" ht="32.15" customHeight="1">
      <c r="A68" s="174">
        <f>IF(ISTEXT('VARIATION REQUEST'!A68),'VARIATION REQUEST'!A68,'APPROVED BUDGET'!A68)</f>
        <v>0</v>
      </c>
      <c r="B68" s="54">
        <f>IF(ISNUMBER('VARIATION REQUEST'!B68),'VARIATION REQUEST'!B68,'APPROVED BUDGET'!B68)</f>
        <v>0</v>
      </c>
      <c r="C68" s="164">
        <f>ACTUAL!B68</f>
        <v>0</v>
      </c>
      <c r="D68" s="232">
        <f>IF(ISERR((C68-B68)/'APPROVED BUDGET'!E142),0,(C68-B68)/'APPROVED BUDGET'!E142)</f>
        <v>0</v>
      </c>
      <c r="E68" s="54">
        <f>IF(ISNUMBER('VARIATION REQUEST'!E68),'VARIATION REQUEST'!E68,'APPROVED BUDGET'!E68)</f>
        <v>0</v>
      </c>
      <c r="F68" s="164">
        <f>ACTUAL!C68</f>
        <v>0</v>
      </c>
      <c r="G68" s="232">
        <f>IF(ISERR((F68-E68)/'APPROVED BUDGET'!E142),0,(F68-E68)/'APPROVED BUDGET'!E142)</f>
        <v>0</v>
      </c>
      <c r="H68" s="54">
        <f>IF(ISNUMBER('VARIATION REQUEST'!H68),'VARIATION REQUEST'!H68,'APPROVED BUDGET'!H68)</f>
        <v>0</v>
      </c>
      <c r="I68" s="164">
        <f>ACTUAL!D68</f>
        <v>0</v>
      </c>
      <c r="J68" s="232">
        <f>IF(ISERR((I68-H68)/'APPROVED BUDGET'!E142),0,(I68-H68)/'APPROVED BUDGET'!E142)</f>
        <v>0</v>
      </c>
      <c r="K68" s="314">
        <f>'APPROVED BUDGET'!E68</f>
        <v>0</v>
      </c>
      <c r="L68" s="314">
        <f>ACTUAL!E68</f>
        <v>0</v>
      </c>
      <c r="M68" s="160">
        <f>ACTUAL!E68-'APPROVED BUDGET'!E68</f>
        <v>0</v>
      </c>
      <c r="N68" s="233">
        <f>IF(ISERR(M68/'APPROVED BUDGET'!E142),0,M68/'APPROVED BUDGET'!E142)</f>
        <v>0</v>
      </c>
    </row>
    <row r="69" spans="1:14" ht="32.15" customHeight="1">
      <c r="A69" s="174">
        <f>IF(ISTEXT('VARIATION REQUEST'!A69),'VARIATION REQUEST'!A69,'APPROVED BUDGET'!A69)</f>
        <v>0</v>
      </c>
      <c r="B69" s="54">
        <f>IF(ISNUMBER('VARIATION REQUEST'!B69),'VARIATION REQUEST'!B69,'APPROVED BUDGET'!B69)</f>
        <v>0</v>
      </c>
      <c r="C69" s="164">
        <f>ACTUAL!B69</f>
        <v>0</v>
      </c>
      <c r="D69" s="232">
        <f>IF(ISERR((C69-B69)/'APPROVED BUDGET'!E142),0,(C69-B69)/'APPROVED BUDGET'!E142)</f>
        <v>0</v>
      </c>
      <c r="E69" s="54">
        <f>IF(ISNUMBER('VARIATION REQUEST'!E69),'VARIATION REQUEST'!E69,'APPROVED BUDGET'!E69)</f>
        <v>0</v>
      </c>
      <c r="F69" s="164">
        <f>ACTUAL!C69</f>
        <v>0</v>
      </c>
      <c r="G69" s="232">
        <f>IF(ISERR((F69-E69)/'APPROVED BUDGET'!E142),0,(F69-E69)/'APPROVED BUDGET'!E142)</f>
        <v>0</v>
      </c>
      <c r="H69" s="54">
        <f>IF(ISNUMBER('VARIATION REQUEST'!H69),'VARIATION REQUEST'!H69,'APPROVED BUDGET'!H69)</f>
        <v>0</v>
      </c>
      <c r="I69" s="164">
        <f>ACTUAL!D69</f>
        <v>0</v>
      </c>
      <c r="J69" s="232">
        <f>IF(ISERR((I69-H69)/'APPROVED BUDGET'!E142),0,(I69-H69)/'APPROVED BUDGET'!E142)</f>
        <v>0</v>
      </c>
      <c r="K69" s="314">
        <f>'APPROVED BUDGET'!E69</f>
        <v>0</v>
      </c>
      <c r="L69" s="314">
        <f>ACTUAL!E69</f>
        <v>0</v>
      </c>
      <c r="M69" s="160">
        <f>ACTUAL!E69-'APPROVED BUDGET'!E69</f>
        <v>0</v>
      </c>
      <c r="N69" s="233">
        <f>IF(ISERR(M69/'APPROVED BUDGET'!E142),0,M69/'APPROVED BUDGET'!E142)</f>
        <v>0</v>
      </c>
    </row>
    <row r="70" spans="1:14" ht="32.15" customHeight="1">
      <c r="A70" s="174">
        <f>IF(ISTEXT('VARIATION REQUEST'!A70),'VARIATION REQUEST'!A70,'APPROVED BUDGET'!A70)</f>
        <v>0</v>
      </c>
      <c r="B70" s="54">
        <f>IF(ISNUMBER('VARIATION REQUEST'!B70),'VARIATION REQUEST'!B70,'APPROVED BUDGET'!B70)</f>
        <v>0</v>
      </c>
      <c r="C70" s="164">
        <f>ACTUAL!B70</f>
        <v>0</v>
      </c>
      <c r="D70" s="232">
        <f>IF(ISERR((C70-B70)/'APPROVED BUDGET'!E142),0,(C70-B70)/'APPROVED BUDGET'!E142)</f>
        <v>0</v>
      </c>
      <c r="E70" s="54">
        <f>IF(ISNUMBER('VARIATION REQUEST'!E70),'VARIATION REQUEST'!E70,'APPROVED BUDGET'!E70)</f>
        <v>0</v>
      </c>
      <c r="F70" s="164">
        <f>ACTUAL!C70</f>
        <v>0</v>
      </c>
      <c r="G70" s="232">
        <f>IF(ISERR((F70-E70)/'APPROVED BUDGET'!E142),0,(F70-E70)/'APPROVED BUDGET'!E142)</f>
        <v>0</v>
      </c>
      <c r="H70" s="54">
        <f>IF(ISNUMBER('VARIATION REQUEST'!H70),'VARIATION REQUEST'!H70,'APPROVED BUDGET'!H70)</f>
        <v>0</v>
      </c>
      <c r="I70" s="164">
        <f>ACTUAL!D70</f>
        <v>0</v>
      </c>
      <c r="J70" s="232">
        <f>IF(ISERR((I70-H70)/'APPROVED BUDGET'!E142),0,(I70-H70)/'APPROVED BUDGET'!E142)</f>
        <v>0</v>
      </c>
      <c r="K70" s="314">
        <f>'APPROVED BUDGET'!E70</f>
        <v>0</v>
      </c>
      <c r="L70" s="314">
        <f>ACTUAL!E70</f>
        <v>0</v>
      </c>
      <c r="M70" s="160">
        <f>ACTUAL!E70-'APPROVED BUDGET'!E70</f>
        <v>0</v>
      </c>
      <c r="N70" s="233">
        <f>IF(ISERR(M70/'APPROVED BUDGET'!E142),0,M70/'APPROVED BUDGET'!E142)</f>
        <v>0</v>
      </c>
    </row>
    <row r="71" spans="1:14" ht="32.15" customHeight="1">
      <c r="A71" s="174">
        <f>IF(ISTEXT('VARIATION REQUEST'!A71),'VARIATION REQUEST'!A71,'APPROVED BUDGET'!A71)</f>
        <v>0</v>
      </c>
      <c r="B71" s="54">
        <f>IF(ISNUMBER('VARIATION REQUEST'!B71),'VARIATION REQUEST'!B71,'APPROVED BUDGET'!B71)</f>
        <v>0</v>
      </c>
      <c r="C71" s="164">
        <f>ACTUAL!B71</f>
        <v>0</v>
      </c>
      <c r="D71" s="232">
        <f>IF(ISERR((C71-B71)/'APPROVED BUDGET'!E142),0,(C71-B71)/'APPROVED BUDGET'!E142)</f>
        <v>0</v>
      </c>
      <c r="E71" s="54">
        <f>IF(ISNUMBER('VARIATION REQUEST'!E71),'VARIATION REQUEST'!E71,'APPROVED BUDGET'!E71)</f>
        <v>0</v>
      </c>
      <c r="F71" s="164">
        <f>ACTUAL!C71</f>
        <v>0</v>
      </c>
      <c r="G71" s="232">
        <f>IF(ISERR((F71-E71)/'APPROVED BUDGET'!E142),0,(F71-E71)/'APPROVED BUDGET'!E142)</f>
        <v>0</v>
      </c>
      <c r="H71" s="54">
        <f>IF(ISNUMBER('VARIATION REQUEST'!H71),'VARIATION REQUEST'!H71,'APPROVED BUDGET'!H71)</f>
        <v>0</v>
      </c>
      <c r="I71" s="164">
        <f>ACTUAL!D71</f>
        <v>0</v>
      </c>
      <c r="J71" s="232">
        <f>IF(ISERR((I71-H71)/'APPROVED BUDGET'!E142),0,(I71-H71)/'APPROVED BUDGET'!E142)</f>
        <v>0</v>
      </c>
      <c r="K71" s="314">
        <f>'APPROVED BUDGET'!E71</f>
        <v>0</v>
      </c>
      <c r="L71" s="314">
        <f>ACTUAL!E71</f>
        <v>0</v>
      </c>
      <c r="M71" s="160">
        <f>ACTUAL!E71-'APPROVED BUDGET'!E71</f>
        <v>0</v>
      </c>
      <c r="N71" s="233">
        <f>IF(ISERR(M71/'APPROVED BUDGET'!E142),0,M71/'APPROVED BUDGET'!E142)</f>
        <v>0</v>
      </c>
    </row>
    <row r="72" spans="1:14" ht="32.15" customHeight="1">
      <c r="A72" s="174">
        <f>IF(ISTEXT('VARIATION REQUEST'!A72),'VARIATION REQUEST'!A72,'APPROVED BUDGET'!A72)</f>
        <v>0</v>
      </c>
      <c r="B72" s="54">
        <f>IF(ISNUMBER('VARIATION REQUEST'!B72),'VARIATION REQUEST'!B72,'APPROVED BUDGET'!B72)</f>
        <v>0</v>
      </c>
      <c r="C72" s="164">
        <f>ACTUAL!B72</f>
        <v>0</v>
      </c>
      <c r="D72" s="232">
        <f>IF(ISERR((C72-B72)/'APPROVED BUDGET'!E142),0,(C72-B72)/'APPROVED BUDGET'!E142)</f>
        <v>0</v>
      </c>
      <c r="E72" s="54">
        <f>IF(ISNUMBER('VARIATION REQUEST'!E72),'VARIATION REQUEST'!E72,'APPROVED BUDGET'!E72)</f>
        <v>0</v>
      </c>
      <c r="F72" s="164">
        <f>ACTUAL!C72</f>
        <v>0</v>
      </c>
      <c r="G72" s="232">
        <f>IF(ISERR((F72-E72)/'APPROVED BUDGET'!E142),0,(F72-E72)/'APPROVED BUDGET'!E142)</f>
        <v>0</v>
      </c>
      <c r="H72" s="54">
        <f>IF(ISNUMBER('VARIATION REQUEST'!H72),'VARIATION REQUEST'!H72,'APPROVED BUDGET'!H72)</f>
        <v>0</v>
      </c>
      <c r="I72" s="164">
        <f>ACTUAL!D72</f>
        <v>0</v>
      </c>
      <c r="J72" s="232">
        <f>IF(ISERR((I72-H72)/'APPROVED BUDGET'!E142),0,(I72-H72)/'APPROVED BUDGET'!E142)</f>
        <v>0</v>
      </c>
      <c r="K72" s="314">
        <f>'APPROVED BUDGET'!E72</f>
        <v>0</v>
      </c>
      <c r="L72" s="314">
        <f>ACTUAL!E72</f>
        <v>0</v>
      </c>
      <c r="M72" s="160">
        <f>ACTUAL!E72-'APPROVED BUDGET'!E72</f>
        <v>0</v>
      </c>
      <c r="N72" s="233">
        <f>IF(ISERR(M72/'APPROVED BUDGET'!E142),0,M72/'APPROVED BUDGET'!E142)</f>
        <v>0</v>
      </c>
    </row>
    <row r="73" spans="1:14" ht="32.15" customHeight="1">
      <c r="A73" s="174">
        <f>IF(ISTEXT('VARIATION REQUEST'!A73),'VARIATION REQUEST'!A73,'APPROVED BUDGET'!A73)</f>
        <v>0</v>
      </c>
      <c r="B73" s="54">
        <f>IF(ISNUMBER('VARIATION REQUEST'!B73),'VARIATION REQUEST'!B73,'APPROVED BUDGET'!B73)</f>
        <v>0</v>
      </c>
      <c r="C73" s="164">
        <f>ACTUAL!B73</f>
        <v>0</v>
      </c>
      <c r="D73" s="232">
        <f>IF(ISERR((C73-B73)/'APPROVED BUDGET'!E142),0,(C73-B73)/'APPROVED BUDGET'!E142)</f>
        <v>0</v>
      </c>
      <c r="E73" s="54">
        <f>IF(ISNUMBER('VARIATION REQUEST'!E73),'VARIATION REQUEST'!E73,'APPROVED BUDGET'!E73)</f>
        <v>0</v>
      </c>
      <c r="F73" s="164">
        <f>ACTUAL!C73</f>
        <v>0</v>
      </c>
      <c r="G73" s="232">
        <f>IF(ISERR((F73-E73)/'APPROVED BUDGET'!E142),0,(F73-E73)/'APPROVED BUDGET'!E142)</f>
        <v>0</v>
      </c>
      <c r="H73" s="54">
        <f>IF(ISNUMBER('VARIATION REQUEST'!H73),'VARIATION REQUEST'!H73,'APPROVED BUDGET'!H73)</f>
        <v>0</v>
      </c>
      <c r="I73" s="164">
        <f>ACTUAL!D73</f>
        <v>0</v>
      </c>
      <c r="J73" s="232">
        <f>IF(ISERR((I73-H73)/'APPROVED BUDGET'!E142),0,(I73-H73)/'APPROVED BUDGET'!E142)</f>
        <v>0</v>
      </c>
      <c r="K73" s="314">
        <f>'APPROVED BUDGET'!E73</f>
        <v>0</v>
      </c>
      <c r="L73" s="314">
        <f>ACTUAL!E73</f>
        <v>0</v>
      </c>
      <c r="M73" s="160">
        <f>ACTUAL!E73-'APPROVED BUDGET'!E73</f>
        <v>0</v>
      </c>
      <c r="N73" s="233">
        <f>IF(ISERR(M73/'APPROVED BUDGET'!E142),0,M73/'APPROVED BUDGET'!E142)</f>
        <v>0</v>
      </c>
    </row>
    <row r="74" spans="1:14" ht="32.15" customHeight="1" thickBot="1">
      <c r="A74" s="99" t="s">
        <v>68</v>
      </c>
      <c r="B74" s="81">
        <f>SUM(B58:B73)</f>
        <v>0</v>
      </c>
      <c r="C74" s="81">
        <f>SUM(C58:C73)</f>
        <v>0</v>
      </c>
      <c r="D74" s="234">
        <f>IF(ISERR((C74-B74)/'APPROVED BUDGET'!E142),0,(C74-B74)/'APPROVED BUDGET'!E142)</f>
        <v>0</v>
      </c>
      <c r="E74" s="81">
        <f>SUM(E58:E73)</f>
        <v>0</v>
      </c>
      <c r="F74" s="81">
        <f>SUM(F58:F73)</f>
        <v>0</v>
      </c>
      <c r="G74" s="234">
        <f>IF(ISERR((F74-E74)/'APPROVED BUDGET'!E142),0,(F74-E74)/'APPROVED BUDGET'!E142)</f>
        <v>0</v>
      </c>
      <c r="H74" s="81">
        <f>SUM(H58:H73)</f>
        <v>0</v>
      </c>
      <c r="I74" s="81">
        <f>SUM(I58:I73)</f>
        <v>0</v>
      </c>
      <c r="J74" s="234">
        <f>IF(ISERR((I74-H74)/'APPROVED BUDGET'!E142),0,(I74-H74)/'APPROVED BUDGET'!E142)</f>
        <v>0</v>
      </c>
      <c r="K74" s="313">
        <f>SUM(K58:K73)</f>
        <v>0</v>
      </c>
      <c r="L74" s="313">
        <f>SUM(L58:L73)</f>
        <v>0</v>
      </c>
      <c r="M74" s="81">
        <f>SUM(M58:M73)</f>
        <v>0</v>
      </c>
      <c r="N74" s="234">
        <f>IF(ISERR(M74/'APPROVED BUDGET'!E142),0,M74/'APPROVED BUDGET'!E142)</f>
        <v>0</v>
      </c>
    </row>
    <row r="75" spans="1:14" ht="34.5" customHeight="1" thickTop="1" thickBot="1">
      <c r="A75" s="100" t="s">
        <v>35</v>
      </c>
      <c r="B75" s="52">
        <f t="shared" ref="B75:M75" si="0">SUM(B74,B54,B49,B44,B39,B28,B20,B14)</f>
        <v>0</v>
      </c>
      <c r="C75" s="52">
        <f>SUM(C74,C54,C49,C44,C39,C28,C20,C14)</f>
        <v>0</v>
      </c>
      <c r="D75" s="235">
        <f>IF(ISERR((C75-B75)/'APPROVED BUDGET'!E142),0,(C75-B75)/'APPROVED BUDGET'!E142)</f>
        <v>0</v>
      </c>
      <c r="E75" s="52">
        <f>SUM(E74,E54,E49,E44,E39,E28,E20,E14)</f>
        <v>0</v>
      </c>
      <c r="F75" s="52">
        <f t="shared" si="0"/>
        <v>0</v>
      </c>
      <c r="G75" s="235">
        <f>IF(ISERR((F75-E75)/'APPROVED BUDGET'!E142),0,(F75-E75)/'APPROVED BUDGET'!E142)</f>
        <v>0</v>
      </c>
      <c r="H75" s="52">
        <f t="shared" si="0"/>
        <v>0</v>
      </c>
      <c r="I75" s="52">
        <f t="shared" si="0"/>
        <v>0</v>
      </c>
      <c r="J75" s="235">
        <f>IF(ISERR((I75-H75)/'APPROVED BUDGET'!E142),0,(I75-H75)/'APPROVED BUDGET'!E142)</f>
        <v>0</v>
      </c>
      <c r="K75" s="52">
        <f t="shared" si="0"/>
        <v>0</v>
      </c>
      <c r="L75" s="52">
        <f t="shared" si="0"/>
        <v>0</v>
      </c>
      <c r="M75" s="52">
        <f t="shared" si="0"/>
        <v>0</v>
      </c>
      <c r="N75" s="235">
        <f>IF(ISERR(M75/'APPROVED BUDGET'!E142),0,M75/'APPROVED BUDGET'!E142)</f>
        <v>0</v>
      </c>
    </row>
    <row r="76" spans="1:14" ht="20.149999999999999" customHeight="1" thickTop="1">
      <c r="A76" s="422" t="s">
        <v>49</v>
      </c>
      <c r="B76" s="423"/>
      <c r="C76" s="423"/>
      <c r="D76" s="423"/>
      <c r="E76" s="423"/>
      <c r="F76" s="423"/>
      <c r="G76" s="423"/>
      <c r="H76" s="423"/>
      <c r="I76" s="423"/>
      <c r="J76" s="423"/>
      <c r="K76" s="423"/>
      <c r="L76" s="423"/>
      <c r="M76" s="423"/>
      <c r="N76" s="424"/>
    </row>
    <row r="77" spans="1:14" ht="29.25" customHeight="1">
      <c r="A77" s="428" t="s">
        <v>24</v>
      </c>
      <c r="B77" s="418" t="s">
        <v>21</v>
      </c>
      <c r="C77" s="419"/>
      <c r="D77" s="420"/>
      <c r="E77" s="418" t="s">
        <v>22</v>
      </c>
      <c r="F77" s="419"/>
      <c r="G77" s="420"/>
      <c r="H77" s="418" t="s">
        <v>23</v>
      </c>
      <c r="I77" s="419"/>
      <c r="J77" s="420"/>
      <c r="K77" s="539" t="s">
        <v>104</v>
      </c>
      <c r="L77" s="540"/>
      <c r="M77" s="540"/>
      <c r="N77" s="541"/>
    </row>
    <row r="78" spans="1:14" ht="25.5" customHeight="1" thickBot="1">
      <c r="A78" s="379"/>
      <c r="B78" s="113" t="s">
        <v>81</v>
      </c>
      <c r="C78" s="113" t="s">
        <v>82</v>
      </c>
      <c r="D78" s="249" t="s">
        <v>93</v>
      </c>
      <c r="E78" s="77" t="s">
        <v>81</v>
      </c>
      <c r="F78" s="77" t="s">
        <v>88</v>
      </c>
      <c r="G78" s="249" t="s">
        <v>93</v>
      </c>
      <c r="H78" s="77" t="s">
        <v>81</v>
      </c>
      <c r="I78" s="77" t="s">
        <v>88</v>
      </c>
      <c r="J78" s="249" t="s">
        <v>93</v>
      </c>
      <c r="K78" s="315" t="s">
        <v>248</v>
      </c>
      <c r="L78" s="315" t="s">
        <v>249</v>
      </c>
      <c r="M78" s="250" t="s">
        <v>105</v>
      </c>
      <c r="N78" s="249" t="s">
        <v>103</v>
      </c>
    </row>
    <row r="79" spans="1:14" ht="20.149999999999999" customHeight="1" thickTop="1">
      <c r="A79" s="425" t="s">
        <v>57</v>
      </c>
      <c r="B79" s="426"/>
      <c r="C79" s="426"/>
      <c r="D79" s="426"/>
      <c r="E79" s="426"/>
      <c r="F79" s="426"/>
      <c r="G79" s="426"/>
      <c r="H79" s="426"/>
      <c r="I79" s="426"/>
      <c r="J79" s="426"/>
      <c r="K79" s="426"/>
      <c r="L79" s="426"/>
      <c r="M79" s="426"/>
      <c r="N79" s="427"/>
    </row>
    <row r="80" spans="1:14" ht="31.5" customHeight="1">
      <c r="A80" s="174">
        <f>IF(ISTEXT('VARIATION REQUEST'!A80),'VARIATION REQUEST'!A80,'APPROVED BUDGET'!A80)</f>
        <v>0</v>
      </c>
      <c r="B80" s="54">
        <f>IF(ISNUMBER('VARIATION REQUEST'!B80),'VARIATION REQUEST'!B80,'APPROVED BUDGET'!B80)</f>
        <v>0</v>
      </c>
      <c r="C80" s="164">
        <f>ACTUAL!B80</f>
        <v>0</v>
      </c>
      <c r="D80" s="232">
        <f>IF(ISERR((C80-B80)/'APPROVED BUDGET'!E142),0,(C80-B80)/'APPROVED BUDGET'!E142)</f>
        <v>0</v>
      </c>
      <c r="E80" s="54">
        <f>IF(ISNUMBER('VARIATION REQUEST'!E80),'VARIATION REQUEST'!E80,'APPROVED BUDGET'!E80)</f>
        <v>0</v>
      </c>
      <c r="F80" s="164">
        <f>ACTUAL!C80</f>
        <v>0</v>
      </c>
      <c r="G80" s="232">
        <f>IF(ISERR((F80-E80)/'APPROVED BUDGET'!E142),0,(F80-E80)/'APPROVED BUDGET'!E142)</f>
        <v>0</v>
      </c>
      <c r="H80" s="54">
        <f>IF(ISNUMBER('VARIATION REQUEST'!H80),'VARIATION REQUEST'!H80,'APPROVED BUDGET'!H80)</f>
        <v>0</v>
      </c>
      <c r="I80" s="164">
        <f>ACTUAL!D80</f>
        <v>0</v>
      </c>
      <c r="J80" s="232">
        <f>IF(ISERR((I80-H80)/'APPROVED BUDGET'!E142),0,(I80-H80)/'APPROVED BUDGET'!E142)</f>
        <v>0</v>
      </c>
      <c r="K80" s="314">
        <f>'APPROVED BUDGET'!E80</f>
        <v>0</v>
      </c>
      <c r="L80" s="314">
        <f>ACTUAL!E80</f>
        <v>0</v>
      </c>
      <c r="M80" s="160">
        <f>ACTUAL!E80-'APPROVED BUDGET'!E80</f>
        <v>0</v>
      </c>
      <c r="N80" s="233">
        <f>IF(ISERR(M80/'APPROVED BUDGET'!E142),0,M80/'APPROVED BUDGET'!E142)</f>
        <v>0</v>
      </c>
    </row>
    <row r="81" spans="1:14" ht="36" customHeight="1">
      <c r="A81" s="174">
        <f>IF(ISTEXT('VARIATION REQUEST'!A81),'VARIATION REQUEST'!A81,'APPROVED BUDGET'!A81)</f>
        <v>0</v>
      </c>
      <c r="B81" s="54">
        <f>IF(ISNUMBER('VARIATION REQUEST'!B81),'VARIATION REQUEST'!B81,'APPROVED BUDGET'!B81)</f>
        <v>0</v>
      </c>
      <c r="C81" s="164">
        <f>ACTUAL!B81</f>
        <v>0</v>
      </c>
      <c r="D81" s="232">
        <f>IF(ISERR((C81-B81)/'APPROVED BUDGET'!E142),0,(C81-B81)/'APPROVED BUDGET'!E142)</f>
        <v>0</v>
      </c>
      <c r="E81" s="54">
        <f>IF(ISNUMBER('VARIATION REQUEST'!E81),'VARIATION REQUEST'!E81,'APPROVED BUDGET'!E81)</f>
        <v>0</v>
      </c>
      <c r="F81" s="164">
        <f>ACTUAL!C81</f>
        <v>0</v>
      </c>
      <c r="G81" s="232">
        <f>IF(ISERR((F81-E81)/'APPROVED BUDGET'!E142),0,(F81-E81)/'APPROVED BUDGET'!E142)</f>
        <v>0</v>
      </c>
      <c r="H81" s="54">
        <f>IF(ISNUMBER('VARIATION REQUEST'!H81),'VARIATION REQUEST'!H81,'APPROVED BUDGET'!H81)</f>
        <v>0</v>
      </c>
      <c r="I81" s="164">
        <f>ACTUAL!D81</f>
        <v>0</v>
      </c>
      <c r="J81" s="232">
        <f>IF(ISERR((I81-H81)/'APPROVED BUDGET'!E142),0,(I81-H81)/'APPROVED BUDGET'!E142)</f>
        <v>0</v>
      </c>
      <c r="K81" s="314">
        <f>'APPROVED BUDGET'!E81</f>
        <v>0</v>
      </c>
      <c r="L81" s="314">
        <f>ACTUAL!E81</f>
        <v>0</v>
      </c>
      <c r="M81" s="160">
        <f>ACTUAL!E81-'APPROVED BUDGET'!E81</f>
        <v>0</v>
      </c>
      <c r="N81" s="233">
        <f>IF(ISERR(M81/'APPROVED BUDGET'!E142),0,M81/'APPROVED BUDGET'!E142)</f>
        <v>0</v>
      </c>
    </row>
    <row r="82" spans="1:14" ht="36" customHeight="1">
      <c r="A82" s="174">
        <f>IF(ISTEXT('VARIATION REQUEST'!A82),'VARIATION REQUEST'!A82,'APPROVED BUDGET'!A82)</f>
        <v>0</v>
      </c>
      <c r="B82" s="54">
        <f>IF(ISNUMBER('VARIATION REQUEST'!B82),'VARIATION REQUEST'!B82,'APPROVED BUDGET'!B82)</f>
        <v>0</v>
      </c>
      <c r="C82" s="164">
        <f>ACTUAL!B82</f>
        <v>0</v>
      </c>
      <c r="D82" s="232">
        <f>IF(ISERR((C82-B82)/'APPROVED BUDGET'!E142),0,(C82-B82)/'APPROVED BUDGET'!E142)</f>
        <v>0</v>
      </c>
      <c r="E82" s="54">
        <f>IF(ISNUMBER('VARIATION REQUEST'!E82),'VARIATION REQUEST'!E82,'APPROVED BUDGET'!E82)</f>
        <v>0</v>
      </c>
      <c r="F82" s="164">
        <f>ACTUAL!C82</f>
        <v>0</v>
      </c>
      <c r="G82" s="232">
        <f>IF(ISERR((F82-E82)/'APPROVED BUDGET'!E142),0,(F82-E82)/'APPROVED BUDGET'!E142)</f>
        <v>0</v>
      </c>
      <c r="H82" s="54">
        <f>IF(ISNUMBER('VARIATION REQUEST'!H82),'VARIATION REQUEST'!H82,'APPROVED BUDGET'!H82)</f>
        <v>0</v>
      </c>
      <c r="I82" s="164">
        <f>ACTUAL!D82</f>
        <v>0</v>
      </c>
      <c r="J82" s="232">
        <f>IF(ISERR((I82-H82)/'APPROVED BUDGET'!E142),0,(I82-H82)/'APPROVED BUDGET'!E142)</f>
        <v>0</v>
      </c>
      <c r="K82" s="314">
        <f>'APPROVED BUDGET'!E82</f>
        <v>0</v>
      </c>
      <c r="L82" s="314">
        <f>ACTUAL!E82</f>
        <v>0</v>
      </c>
      <c r="M82" s="160">
        <f>ACTUAL!E82-'APPROVED BUDGET'!E82</f>
        <v>0</v>
      </c>
      <c r="N82" s="233">
        <f>IF(ISERR(M82/'APPROVED BUDGET'!E142),0,M82/'APPROVED BUDGET'!E142)</f>
        <v>0</v>
      </c>
    </row>
    <row r="83" spans="1:14" ht="36" customHeight="1">
      <c r="A83" s="174">
        <f>IF(ISTEXT('VARIATION REQUEST'!A83),'VARIATION REQUEST'!A83,'APPROVED BUDGET'!A83)</f>
        <v>0</v>
      </c>
      <c r="B83" s="54">
        <f>IF(ISNUMBER('VARIATION REQUEST'!B83),'VARIATION REQUEST'!B83,'APPROVED BUDGET'!B83)</f>
        <v>0</v>
      </c>
      <c r="C83" s="164">
        <f>ACTUAL!B83</f>
        <v>0</v>
      </c>
      <c r="D83" s="232">
        <f>IF(ISERR((C83-B83)/'APPROVED BUDGET'!E142),0,(C83-B83)/'APPROVED BUDGET'!E142)</f>
        <v>0</v>
      </c>
      <c r="E83" s="54">
        <f>IF(ISNUMBER('VARIATION REQUEST'!E83),'VARIATION REQUEST'!E83,'APPROVED BUDGET'!E83)</f>
        <v>0</v>
      </c>
      <c r="F83" s="164">
        <f>ACTUAL!C83</f>
        <v>0</v>
      </c>
      <c r="G83" s="232">
        <f>IF(ISERR((F83-E83)/'APPROVED BUDGET'!E142),0,(F83-E83)/'APPROVED BUDGET'!E142)</f>
        <v>0</v>
      </c>
      <c r="H83" s="54">
        <f>IF(ISNUMBER('VARIATION REQUEST'!H83),'VARIATION REQUEST'!H83,'APPROVED BUDGET'!H83)</f>
        <v>0</v>
      </c>
      <c r="I83" s="164">
        <f>ACTUAL!D83</f>
        <v>0</v>
      </c>
      <c r="J83" s="232">
        <f>IF(ISERR((I83-H83)/'APPROVED BUDGET'!E142),0,(I83-H83)/'APPROVED BUDGET'!E142)</f>
        <v>0</v>
      </c>
      <c r="K83" s="314">
        <f>'APPROVED BUDGET'!E83</f>
        <v>0</v>
      </c>
      <c r="L83" s="314">
        <f>ACTUAL!E83</f>
        <v>0</v>
      </c>
      <c r="M83" s="160">
        <f>ACTUAL!E83-'APPROVED BUDGET'!E83</f>
        <v>0</v>
      </c>
      <c r="N83" s="233">
        <f>IF(ISERR(M83/'APPROVED BUDGET'!E142),0,M83/'APPROVED BUDGET'!E142)</f>
        <v>0</v>
      </c>
    </row>
    <row r="84" spans="1:14" ht="36" customHeight="1">
      <c r="A84" s="174">
        <f>IF(ISTEXT('VARIATION REQUEST'!A84),'VARIATION REQUEST'!A84,'APPROVED BUDGET'!A84)</f>
        <v>0</v>
      </c>
      <c r="B84" s="54">
        <f>IF(ISNUMBER('VARIATION REQUEST'!B84),'VARIATION REQUEST'!B84,'APPROVED BUDGET'!B84)</f>
        <v>0</v>
      </c>
      <c r="C84" s="164">
        <f>ACTUAL!B84</f>
        <v>0</v>
      </c>
      <c r="D84" s="232">
        <f>IF(ISERR((C84-B84)/'APPROVED BUDGET'!E142),0,(C84-B84)/'APPROVED BUDGET'!E142)</f>
        <v>0</v>
      </c>
      <c r="E84" s="54">
        <f>IF(ISNUMBER('VARIATION REQUEST'!E84),'VARIATION REQUEST'!E84,'APPROVED BUDGET'!E84)</f>
        <v>0</v>
      </c>
      <c r="F84" s="164">
        <f>ACTUAL!C84</f>
        <v>0</v>
      </c>
      <c r="G84" s="232">
        <f>IF(ISERR((F84-E84)/'APPROVED BUDGET'!E142),0,(F84-E84)/'APPROVED BUDGET'!E142)</f>
        <v>0</v>
      </c>
      <c r="H84" s="54">
        <f>IF(ISNUMBER('VARIATION REQUEST'!H84),'VARIATION REQUEST'!H84,'APPROVED BUDGET'!H84)</f>
        <v>0</v>
      </c>
      <c r="I84" s="164">
        <f>ACTUAL!D84</f>
        <v>0</v>
      </c>
      <c r="J84" s="232">
        <f>IF(ISERR((I84-H84)/'APPROVED BUDGET'!E142),0,(I84-H84)/'APPROVED BUDGET'!E142)</f>
        <v>0</v>
      </c>
      <c r="K84" s="314">
        <f>'APPROVED BUDGET'!E84</f>
        <v>0</v>
      </c>
      <c r="L84" s="314">
        <f>ACTUAL!E84</f>
        <v>0</v>
      </c>
      <c r="M84" s="160">
        <f>ACTUAL!E84-'APPROVED BUDGET'!E84</f>
        <v>0</v>
      </c>
      <c r="N84" s="233">
        <f>IF(ISERR(M84/'APPROVED BUDGET'!E142),0,M84/'APPROVED BUDGET'!E142)</f>
        <v>0</v>
      </c>
    </row>
    <row r="85" spans="1:14" ht="36" customHeight="1">
      <c r="A85" s="174">
        <f>IF(ISTEXT('VARIATION REQUEST'!A85),'VARIATION REQUEST'!A85,'APPROVED BUDGET'!A85)</f>
        <v>0</v>
      </c>
      <c r="B85" s="54">
        <f>IF(ISNUMBER('VARIATION REQUEST'!B85),'VARIATION REQUEST'!B85,'APPROVED BUDGET'!B85)</f>
        <v>0</v>
      </c>
      <c r="C85" s="164">
        <f>ACTUAL!B85</f>
        <v>0</v>
      </c>
      <c r="D85" s="232">
        <f>IF(ISERR((C85-B85)/'APPROVED BUDGET'!E142),0,(C85-B85)/'APPROVED BUDGET'!E142)</f>
        <v>0</v>
      </c>
      <c r="E85" s="54">
        <f>IF(ISNUMBER('VARIATION REQUEST'!E85),'VARIATION REQUEST'!E85,'APPROVED BUDGET'!E85)</f>
        <v>0</v>
      </c>
      <c r="F85" s="164">
        <f>ACTUAL!C85</f>
        <v>0</v>
      </c>
      <c r="G85" s="232">
        <f>IF(ISERR((F85-E85)/'APPROVED BUDGET'!E142),0,(F85-E85)/'APPROVED BUDGET'!E142)</f>
        <v>0</v>
      </c>
      <c r="H85" s="54">
        <f>IF(ISNUMBER('VARIATION REQUEST'!H85),'VARIATION REQUEST'!H85,'APPROVED BUDGET'!H85)</f>
        <v>0</v>
      </c>
      <c r="I85" s="164">
        <f>ACTUAL!D85</f>
        <v>0</v>
      </c>
      <c r="J85" s="232">
        <f>IF(ISERR((I85-H85)/'APPROVED BUDGET'!E142),0,(I85-H85)/'APPROVED BUDGET'!E142)</f>
        <v>0</v>
      </c>
      <c r="K85" s="314">
        <f>'APPROVED BUDGET'!E85</f>
        <v>0</v>
      </c>
      <c r="L85" s="314">
        <f>ACTUAL!E85</f>
        <v>0</v>
      </c>
      <c r="M85" s="160">
        <f>ACTUAL!E85-'APPROVED BUDGET'!E85</f>
        <v>0</v>
      </c>
      <c r="N85" s="233">
        <f>IF(ISERR(M85/'APPROVED BUDGET'!E142),0,M85/'APPROVED BUDGET'!E142)</f>
        <v>0</v>
      </c>
    </row>
    <row r="86" spans="1:14" ht="36" customHeight="1">
      <c r="A86" s="174">
        <f>IF(ISTEXT('VARIATION REQUEST'!A86),'VARIATION REQUEST'!A86,'APPROVED BUDGET'!A86)</f>
        <v>0</v>
      </c>
      <c r="B86" s="54">
        <f>IF(ISNUMBER('VARIATION REQUEST'!B86),'VARIATION REQUEST'!B86,'APPROVED BUDGET'!B86)</f>
        <v>0</v>
      </c>
      <c r="C86" s="164">
        <f>ACTUAL!B86</f>
        <v>0</v>
      </c>
      <c r="D86" s="232">
        <f>IF(ISERR((C86-B86)/'APPROVED BUDGET'!E142),0,(C86-B86)/'APPROVED BUDGET'!E142)</f>
        <v>0</v>
      </c>
      <c r="E86" s="54">
        <f>IF(ISNUMBER('VARIATION REQUEST'!E86),'VARIATION REQUEST'!E86,'APPROVED BUDGET'!E86)</f>
        <v>0</v>
      </c>
      <c r="F86" s="164">
        <f>ACTUAL!C86</f>
        <v>0</v>
      </c>
      <c r="G86" s="232">
        <f>IF(ISERR((F86-E86)/'APPROVED BUDGET'!E142),0,(F86-E86)/'APPROVED BUDGET'!E142)</f>
        <v>0</v>
      </c>
      <c r="H86" s="54">
        <f>IF(ISNUMBER('VARIATION REQUEST'!H86),'VARIATION REQUEST'!H86,'APPROVED BUDGET'!H86)</f>
        <v>0</v>
      </c>
      <c r="I86" s="164">
        <f>ACTUAL!D86</f>
        <v>0</v>
      </c>
      <c r="J86" s="232">
        <f>IF(ISERR((I86-H86)/'APPROVED BUDGET'!E142),0,(I86-H86)/'APPROVED BUDGET'!E142)</f>
        <v>0</v>
      </c>
      <c r="K86" s="314">
        <f>'APPROVED BUDGET'!E86</f>
        <v>0</v>
      </c>
      <c r="L86" s="314">
        <f>ACTUAL!E86</f>
        <v>0</v>
      </c>
      <c r="M86" s="160">
        <f>ACTUAL!E86-'APPROVED BUDGET'!E86</f>
        <v>0</v>
      </c>
      <c r="N86" s="233">
        <f>IF(ISERR(M86/'APPROVED BUDGET'!E142),0,M86/'APPROVED BUDGET'!E142)</f>
        <v>0</v>
      </c>
    </row>
    <row r="87" spans="1:14" ht="36" customHeight="1">
      <c r="A87" s="174">
        <f>IF(ISTEXT('VARIATION REQUEST'!A87),'VARIATION REQUEST'!A87,'APPROVED BUDGET'!A87)</f>
        <v>0</v>
      </c>
      <c r="B87" s="54">
        <f>IF(ISNUMBER('VARIATION REQUEST'!B87),'VARIATION REQUEST'!B87,'APPROVED BUDGET'!B87)</f>
        <v>0</v>
      </c>
      <c r="C87" s="164">
        <f>ACTUAL!B87</f>
        <v>0</v>
      </c>
      <c r="D87" s="232">
        <f>IF(ISERR((C87-B87)/'APPROVED BUDGET'!E142),0,(C87-B87)/'APPROVED BUDGET'!E142)</f>
        <v>0</v>
      </c>
      <c r="E87" s="54">
        <f>IF(ISNUMBER('VARIATION REQUEST'!E87),'VARIATION REQUEST'!E87,'APPROVED BUDGET'!E87)</f>
        <v>0</v>
      </c>
      <c r="F87" s="164">
        <f>ACTUAL!C87</f>
        <v>0</v>
      </c>
      <c r="G87" s="232">
        <f>IF(ISERR((F87-E87)/'APPROVED BUDGET'!E142),0,(F87-E87)/'APPROVED BUDGET'!E142)</f>
        <v>0</v>
      </c>
      <c r="H87" s="54">
        <f>IF(ISNUMBER('VARIATION REQUEST'!H87),'VARIATION REQUEST'!H87,'APPROVED BUDGET'!H87)</f>
        <v>0</v>
      </c>
      <c r="I87" s="164">
        <f>ACTUAL!D87</f>
        <v>0</v>
      </c>
      <c r="J87" s="232">
        <f>IF(ISERR((I87-H87)/'APPROVED BUDGET'!E142),0,(I87-H87)/'APPROVED BUDGET'!E142)</f>
        <v>0</v>
      </c>
      <c r="K87" s="314">
        <f>'APPROVED BUDGET'!E87</f>
        <v>0</v>
      </c>
      <c r="L87" s="314">
        <f>ACTUAL!E87</f>
        <v>0</v>
      </c>
      <c r="M87" s="160">
        <f>ACTUAL!E87-'APPROVED BUDGET'!E87</f>
        <v>0</v>
      </c>
      <c r="N87" s="233">
        <f>IF(ISERR(M87/'APPROVED BUDGET'!E142),0,M87/'APPROVED BUDGET'!E142)</f>
        <v>0</v>
      </c>
    </row>
    <row r="88" spans="1:14" ht="36" customHeight="1" thickBot="1">
      <c r="A88" s="78" t="s">
        <v>69</v>
      </c>
      <c r="B88" s="80">
        <f>SUM(B80:B87)</f>
        <v>0</v>
      </c>
      <c r="C88" s="80">
        <f>SUM(C80:C87)</f>
        <v>0</v>
      </c>
      <c r="D88" s="234">
        <f>IF(ISERR((C88-B88)/'APPROVED BUDGET'!E142),0,(C88-B88)/'APPROVED BUDGET'!E142)</f>
        <v>0</v>
      </c>
      <c r="E88" s="80">
        <f>SUM(E80:E87)</f>
        <v>0</v>
      </c>
      <c r="F88" s="80">
        <f>SUM(F80:F87)</f>
        <v>0</v>
      </c>
      <c r="G88" s="234">
        <f>IF(ISERR((F88-E88)/'APPROVED BUDGET'!E142),0,(F88-E88)/'APPROVED BUDGET'!E142)</f>
        <v>0</v>
      </c>
      <c r="H88" s="80">
        <f>SUM(H80:H87)</f>
        <v>0</v>
      </c>
      <c r="I88" s="80">
        <f>SUM(I80:I87)</f>
        <v>0</v>
      </c>
      <c r="J88" s="234">
        <f>IF(ISERR((I88-H88)/'APPROVED BUDGET'!E142),0,(I88-H88)/'APPROVED BUDGET'!E142)</f>
        <v>0</v>
      </c>
      <c r="K88" s="313">
        <f>SUM(K80:K87)</f>
        <v>0</v>
      </c>
      <c r="L88" s="313">
        <f>SUM(L80:L87)</f>
        <v>0</v>
      </c>
      <c r="M88" s="80">
        <f>SUM(M80:M87)</f>
        <v>0</v>
      </c>
      <c r="N88" s="234">
        <f>IF(ISERR(M88/'APPROVED BUDGET'!E142),0,M88/'APPROVED BUDGET'!E142)</f>
        <v>0</v>
      </c>
    </row>
    <row r="89" spans="1:14" ht="21" customHeight="1" thickTop="1">
      <c r="A89" s="374" t="s">
        <v>58</v>
      </c>
      <c r="B89" s="375"/>
      <c r="C89" s="375"/>
      <c r="D89" s="375"/>
      <c r="E89" s="375"/>
      <c r="F89" s="375"/>
      <c r="G89" s="375"/>
      <c r="H89" s="375"/>
      <c r="I89" s="375"/>
      <c r="J89" s="375"/>
      <c r="K89" s="375"/>
      <c r="L89" s="375"/>
      <c r="M89" s="375"/>
      <c r="N89" s="376"/>
    </row>
    <row r="90" spans="1:14" ht="31.5" customHeight="1">
      <c r="A90" s="174">
        <f>IF(ISTEXT('VARIATION REQUEST'!A90),'VARIATION REQUEST'!A90,'APPROVED BUDGET'!A90)</f>
        <v>0</v>
      </c>
      <c r="B90" s="54">
        <f>IF(ISNUMBER('VARIATION REQUEST'!B90),'VARIATION REQUEST'!B90,'APPROVED BUDGET'!B90)</f>
        <v>0</v>
      </c>
      <c r="C90" s="164">
        <f>ACTUAL!B90</f>
        <v>0</v>
      </c>
      <c r="D90" s="232">
        <f>IF(ISERR((C90-B90)/'APPROVED BUDGET'!E142),0,(C90-B90)/'APPROVED BUDGET'!E142)</f>
        <v>0</v>
      </c>
      <c r="E90" s="54">
        <f>IF(ISNUMBER('VARIATION REQUEST'!E90),'VARIATION REQUEST'!E90,'APPROVED BUDGET'!E90)</f>
        <v>0</v>
      </c>
      <c r="F90" s="164">
        <f>ACTUAL!C90</f>
        <v>0</v>
      </c>
      <c r="G90" s="232">
        <f>IF(ISERR((F90-E90)/'APPROVED BUDGET'!E142),0,(F90-E90)/'APPROVED BUDGET'!E142)</f>
        <v>0</v>
      </c>
      <c r="H90" s="54">
        <f>IF(ISNUMBER('VARIATION REQUEST'!H90),'VARIATION REQUEST'!H90,'APPROVED BUDGET'!H90)</f>
        <v>0</v>
      </c>
      <c r="I90" s="164">
        <f>ACTUAL!D90</f>
        <v>0</v>
      </c>
      <c r="J90" s="232">
        <f>IF(ISERR((I90-H90)/'APPROVED BUDGET'!E142),0,(I90-H90)/'APPROVED BUDGET'!E142)</f>
        <v>0</v>
      </c>
      <c r="K90" s="314">
        <f>'APPROVED BUDGET'!E90</f>
        <v>0</v>
      </c>
      <c r="L90" s="314">
        <f>ACTUAL!E90</f>
        <v>0</v>
      </c>
      <c r="M90" s="124">
        <f>ACTUAL!E90-'APPROVED BUDGET'!E90</f>
        <v>0</v>
      </c>
      <c r="N90" s="232">
        <f>IF(ISERR(M90/'APPROVED BUDGET'!E142),0,M90/'APPROVED BUDGET'!E142)</f>
        <v>0</v>
      </c>
    </row>
    <row r="91" spans="1:14" ht="31.5" customHeight="1">
      <c r="A91" s="174">
        <f>IF(ISTEXT('VARIATION REQUEST'!A91),'VARIATION REQUEST'!A91,'APPROVED BUDGET'!A91)</f>
        <v>0</v>
      </c>
      <c r="B91" s="54">
        <f>IF(ISNUMBER('VARIATION REQUEST'!B91),'VARIATION REQUEST'!B91,'APPROVED BUDGET'!B91)</f>
        <v>0</v>
      </c>
      <c r="C91" s="164">
        <f>ACTUAL!B91</f>
        <v>0</v>
      </c>
      <c r="D91" s="232">
        <f>IF(ISERR((C91-B91)/'APPROVED BUDGET'!E142),0,(C91-B91)/'APPROVED BUDGET'!E142)</f>
        <v>0</v>
      </c>
      <c r="E91" s="54">
        <f>IF(ISNUMBER('VARIATION REQUEST'!E91),'VARIATION REQUEST'!E91,'APPROVED BUDGET'!E91)</f>
        <v>0</v>
      </c>
      <c r="F91" s="164">
        <f>ACTUAL!C91</f>
        <v>0</v>
      </c>
      <c r="G91" s="232">
        <f>IF(ISERR((F91-E91)/'APPROVED BUDGET'!E142),0,(F91-E91)/'APPROVED BUDGET'!E142)</f>
        <v>0</v>
      </c>
      <c r="H91" s="54">
        <f>IF(ISNUMBER('VARIATION REQUEST'!H91),'VARIATION REQUEST'!H91,'APPROVED BUDGET'!H91)</f>
        <v>0</v>
      </c>
      <c r="I91" s="164">
        <f>ACTUAL!D91</f>
        <v>0</v>
      </c>
      <c r="J91" s="232">
        <f>IF(ISERR((I91-H91)/'APPROVED BUDGET'!E142),0,(I91-H91)/'APPROVED BUDGET'!E142)</f>
        <v>0</v>
      </c>
      <c r="K91" s="314">
        <f>'APPROVED BUDGET'!E91</f>
        <v>0</v>
      </c>
      <c r="L91" s="314">
        <f>ACTUAL!E91</f>
        <v>0</v>
      </c>
      <c r="M91" s="124">
        <f>ACTUAL!E91-'APPROVED BUDGET'!E91</f>
        <v>0</v>
      </c>
      <c r="N91" s="232">
        <f>IF(ISERR(M91/'APPROVED BUDGET'!E142),0,M91/'APPROVED BUDGET'!E142)</f>
        <v>0</v>
      </c>
    </row>
    <row r="92" spans="1:14" ht="36" customHeight="1">
      <c r="A92" s="174">
        <f>IF(ISTEXT('VARIATION REQUEST'!A92),'VARIATION REQUEST'!A92,'APPROVED BUDGET'!A92)</f>
        <v>0</v>
      </c>
      <c r="B92" s="54">
        <f>IF(ISNUMBER('VARIATION REQUEST'!B92),'VARIATION REQUEST'!B92,'APPROVED BUDGET'!B92)</f>
        <v>0</v>
      </c>
      <c r="C92" s="164">
        <f>ACTUAL!B92</f>
        <v>0</v>
      </c>
      <c r="D92" s="232">
        <f>IF(ISERR((C92-B92)/'APPROVED BUDGET'!E142),0,(C92-B92)/'APPROVED BUDGET'!E142)</f>
        <v>0</v>
      </c>
      <c r="E92" s="54">
        <f>IF(ISNUMBER('VARIATION REQUEST'!E92),'VARIATION REQUEST'!E92,'APPROVED BUDGET'!E92)</f>
        <v>0</v>
      </c>
      <c r="F92" s="164">
        <f>ACTUAL!C92</f>
        <v>0</v>
      </c>
      <c r="G92" s="232">
        <f>IF(ISERR((F92-E92)/'APPROVED BUDGET'!E142),0,(F92-E92)/'APPROVED BUDGET'!E142)</f>
        <v>0</v>
      </c>
      <c r="H92" s="54">
        <f>IF(ISNUMBER('VARIATION REQUEST'!H92),'VARIATION REQUEST'!H92,'APPROVED BUDGET'!H92)</f>
        <v>0</v>
      </c>
      <c r="I92" s="164">
        <f>ACTUAL!D92</f>
        <v>0</v>
      </c>
      <c r="J92" s="232">
        <f>IF(ISERR((I92-H92)/'APPROVED BUDGET'!E142),0,(I92-H92)/'APPROVED BUDGET'!E142)</f>
        <v>0</v>
      </c>
      <c r="K92" s="314">
        <f>'APPROVED BUDGET'!E92</f>
        <v>0</v>
      </c>
      <c r="L92" s="314">
        <f>ACTUAL!E92</f>
        <v>0</v>
      </c>
      <c r="M92" s="124">
        <f>ACTUAL!E92-'APPROVED BUDGET'!E92</f>
        <v>0</v>
      </c>
      <c r="N92" s="232">
        <f>IF(ISERR(M92/'APPROVED BUDGET'!E142),0,M92/'APPROVED BUDGET'!E142)</f>
        <v>0</v>
      </c>
    </row>
    <row r="93" spans="1:14" ht="36" customHeight="1" thickBot="1">
      <c r="A93" s="101" t="s">
        <v>70</v>
      </c>
      <c r="B93" s="79">
        <f>SUM(B90:B92)</f>
        <v>0</v>
      </c>
      <c r="C93" s="79">
        <f>SUM(C90:C92)</f>
        <v>0</v>
      </c>
      <c r="D93" s="234">
        <f>IF(ISERR((C93-B93)/'APPROVED BUDGET'!E142),0,(C93-B93)/'APPROVED BUDGET'!E142)</f>
        <v>0</v>
      </c>
      <c r="E93" s="79">
        <f>SUM(E90:E92)</f>
        <v>0</v>
      </c>
      <c r="F93" s="79">
        <f>SUM(F90:F92)</f>
        <v>0</v>
      </c>
      <c r="G93" s="234">
        <f>IF(ISERR((F93-E93)/'APPROVED BUDGET'!E142),0,(F93-E93)/'APPROVED BUDGET'!E142)</f>
        <v>0</v>
      </c>
      <c r="H93" s="79">
        <f>SUM(H90:H92)</f>
        <v>0</v>
      </c>
      <c r="I93" s="79">
        <f>SUM(I90:I92)</f>
        <v>0</v>
      </c>
      <c r="J93" s="234">
        <f>IF(ISERR((I93-H93)/'APPROVED BUDGET'!E142),0,(I93-H93)/'APPROVED BUDGET'!E142)</f>
        <v>0</v>
      </c>
      <c r="K93" s="313">
        <f>SUM(K90:K92)</f>
        <v>0</v>
      </c>
      <c r="L93" s="313">
        <f>SUM(L90:L92)</f>
        <v>0</v>
      </c>
      <c r="M93" s="79">
        <f>SUM(M90:M92)</f>
        <v>0</v>
      </c>
      <c r="N93" s="234">
        <f>IF(ISERR(M93/'APPROVED BUDGET'!E142),0,M93/'APPROVED BUDGET'!E142)</f>
        <v>0</v>
      </c>
    </row>
    <row r="94" spans="1:14" ht="33" customHeight="1" thickTop="1" thickBot="1">
      <c r="A94" s="100" t="s">
        <v>71</v>
      </c>
      <c r="B94" s="52">
        <f>SUM(B93,B88)</f>
        <v>0</v>
      </c>
      <c r="C94" s="52">
        <f>SUM(C93,C88)</f>
        <v>0</v>
      </c>
      <c r="D94" s="235">
        <f>IF(ISERR((C94-B94)/'APPROVED BUDGET'!E142),0,(C94-B94)/'APPROVED BUDGET'!E142)</f>
        <v>0</v>
      </c>
      <c r="E94" s="52">
        <f>SUM(E93,E88)</f>
        <v>0</v>
      </c>
      <c r="F94" s="52">
        <f>SUM(F93,F88)</f>
        <v>0</v>
      </c>
      <c r="G94" s="235">
        <f>IF(ISERR((F94-E94)/'APPROVED BUDGET'!E142),0,(F94-E94)/'APPROVED BUDGET'!E142)</f>
        <v>0</v>
      </c>
      <c r="H94" s="52">
        <f>SUM(H93,H88)</f>
        <v>0</v>
      </c>
      <c r="I94" s="52">
        <f>SUM(I93,I88)</f>
        <v>0</v>
      </c>
      <c r="J94" s="235">
        <f>IF(ISERR((I94-H94)/'APPROVED BUDGET'!E142),0,(I94-H94)/'APPROVED BUDGET'!E142)</f>
        <v>0</v>
      </c>
      <c r="K94" s="52">
        <f>SUM(K93,K88)</f>
        <v>0</v>
      </c>
      <c r="L94" s="52">
        <f>SUM(L93,L88)</f>
        <v>0</v>
      </c>
      <c r="M94" s="52">
        <f>SUM(M93,M88)</f>
        <v>0</v>
      </c>
      <c r="N94" s="235">
        <f>IF(ISERR(M94/'APPROVED BUDGET'!E142),0,M94/'APPROVED BUDGET'!E142)</f>
        <v>0</v>
      </c>
    </row>
    <row r="95" spans="1:14" ht="20.149999999999999" customHeight="1" thickTop="1">
      <c r="A95" s="392" t="s">
        <v>40</v>
      </c>
      <c r="B95" s="392"/>
      <c r="C95" s="392"/>
      <c r="D95" s="392"/>
      <c r="E95" s="392"/>
      <c r="F95" s="392"/>
      <c r="G95" s="392"/>
      <c r="H95" s="392"/>
      <c r="I95" s="392"/>
      <c r="J95" s="392"/>
      <c r="K95" s="311"/>
      <c r="L95" s="311"/>
      <c r="M95" s="278"/>
      <c r="N95" s="278"/>
    </row>
    <row r="96" spans="1:14" ht="56.5" hidden="1" customHeight="1" thickBot="1">
      <c r="A96" s="104"/>
      <c r="B96" s="104"/>
      <c r="C96" s="104"/>
      <c r="D96" s="104"/>
      <c r="E96" s="104"/>
      <c r="F96" s="104"/>
      <c r="G96" s="104"/>
      <c r="H96" s="104"/>
      <c r="I96" s="104"/>
      <c r="J96" s="104"/>
      <c r="K96" s="104"/>
      <c r="L96" s="104"/>
      <c r="M96" s="104"/>
      <c r="N96" s="285"/>
    </row>
    <row r="97" spans="1:14" ht="29.25" hidden="1" customHeight="1" thickTop="1">
      <c r="A97" s="428" t="s">
        <v>24</v>
      </c>
      <c r="B97" s="418" t="s">
        <v>21</v>
      </c>
      <c r="C97" s="419"/>
      <c r="D97" s="420"/>
      <c r="E97" s="418" t="s">
        <v>22</v>
      </c>
      <c r="F97" s="419"/>
      <c r="G97" s="420"/>
      <c r="H97" s="418" t="s">
        <v>23</v>
      </c>
      <c r="I97" s="419"/>
      <c r="J97" s="420"/>
      <c r="K97" s="312"/>
      <c r="L97" s="312"/>
      <c r="M97" s="548" t="s">
        <v>92</v>
      </c>
      <c r="N97" s="542" t="s">
        <v>91</v>
      </c>
    </row>
    <row r="98" spans="1:14" ht="25.5" hidden="1" customHeight="1" thickBot="1">
      <c r="A98" s="428"/>
      <c r="B98" s="113" t="s">
        <v>81</v>
      </c>
      <c r="C98" s="113" t="s">
        <v>82</v>
      </c>
      <c r="D98" s="113" t="s">
        <v>83</v>
      </c>
      <c r="E98" s="113" t="s">
        <v>81</v>
      </c>
      <c r="F98" s="113" t="s">
        <v>88</v>
      </c>
      <c r="G98" s="113" t="s">
        <v>83</v>
      </c>
      <c r="H98" s="113" t="s">
        <v>81</v>
      </c>
      <c r="I98" s="113" t="s">
        <v>88</v>
      </c>
      <c r="J98" s="113" t="s">
        <v>89</v>
      </c>
      <c r="K98" s="113"/>
      <c r="L98" s="113"/>
      <c r="M98" s="549"/>
      <c r="N98" s="543"/>
    </row>
    <row r="99" spans="1:14" ht="32.25" hidden="1" customHeight="1" thickTop="1" thickBot="1">
      <c r="A99" s="107" t="s">
        <v>72</v>
      </c>
      <c r="B99" s="108">
        <f t="shared" ref="B99:J99" si="1">SUM(B94,B75)</f>
        <v>0</v>
      </c>
      <c r="C99" s="108">
        <f>SUM(C94,C75)</f>
        <v>0</v>
      </c>
      <c r="D99" s="108">
        <f>SUM(D94,D75)</f>
        <v>0</v>
      </c>
      <c r="E99" s="108">
        <f>SUM(E94,E75)</f>
        <v>0</v>
      </c>
      <c r="F99" s="108">
        <f t="shared" si="1"/>
        <v>0</v>
      </c>
      <c r="G99" s="108">
        <f t="shared" si="1"/>
        <v>0</v>
      </c>
      <c r="H99" s="108">
        <f t="shared" si="1"/>
        <v>0</v>
      </c>
      <c r="I99" s="108">
        <f t="shared" si="1"/>
        <v>0</v>
      </c>
      <c r="J99" s="108">
        <f t="shared" si="1"/>
        <v>0</v>
      </c>
      <c r="K99" s="108"/>
      <c r="L99" s="108"/>
      <c r="M99" s="108"/>
      <c r="N99" s="108"/>
    </row>
    <row r="100" spans="1:14" ht="31.5" hidden="1" customHeight="1" thickTop="1">
      <c r="A100" s="372" t="s">
        <v>51</v>
      </c>
      <c r="B100" s="373"/>
      <c r="C100" s="373"/>
      <c r="D100" s="373"/>
      <c r="E100" s="373"/>
      <c r="F100" s="373"/>
      <c r="G100" s="373"/>
      <c r="H100" s="373"/>
      <c r="I100" s="373"/>
      <c r="J100" s="373"/>
      <c r="K100" s="373"/>
      <c r="L100" s="373"/>
      <c r="M100" s="373"/>
      <c r="N100" s="373"/>
    </row>
    <row r="101" spans="1:14" ht="25" hidden="1" customHeight="1">
      <c r="A101" s="445" t="s">
        <v>59</v>
      </c>
      <c r="B101" s="445"/>
      <c r="C101" s="445"/>
      <c r="D101" s="445"/>
      <c r="E101" s="445"/>
      <c r="F101" s="445"/>
      <c r="G101" s="445"/>
      <c r="H101" s="445"/>
      <c r="I101" s="445"/>
      <c r="J101" s="445"/>
      <c r="K101" s="445"/>
      <c r="L101" s="445"/>
      <c r="M101" s="445"/>
      <c r="N101" s="445"/>
    </row>
    <row r="102" spans="1:14" ht="17.25" hidden="1" customHeight="1">
      <c r="A102" s="387" t="s">
        <v>43</v>
      </c>
      <c r="B102" s="388"/>
      <c r="C102" s="388"/>
      <c r="D102" s="388"/>
      <c r="E102" s="388"/>
      <c r="F102" s="388"/>
      <c r="G102" s="388"/>
      <c r="H102" s="388"/>
      <c r="I102" s="388"/>
      <c r="J102" s="388"/>
      <c r="K102" s="388"/>
      <c r="L102" s="388"/>
      <c r="M102" s="388"/>
      <c r="N102" s="389"/>
    </row>
    <row r="103" spans="1:14" ht="38.25" hidden="1" customHeight="1">
      <c r="A103" s="32" t="s">
        <v>12</v>
      </c>
      <c r="B103" s="33" t="s">
        <v>13</v>
      </c>
      <c r="C103" s="33" t="s">
        <v>13</v>
      </c>
      <c r="D103" s="33" t="s">
        <v>13</v>
      </c>
      <c r="E103" s="33" t="s">
        <v>13</v>
      </c>
      <c r="F103" s="431" t="s">
        <v>14</v>
      </c>
      <c r="G103" s="431"/>
      <c r="H103" s="431"/>
      <c r="I103" s="431"/>
      <c r="J103" s="431"/>
      <c r="K103" s="112"/>
      <c r="L103" s="112"/>
      <c r="M103" s="112"/>
      <c r="N103" s="112"/>
    </row>
    <row r="104" spans="1:14" ht="32.15" hidden="1" customHeight="1">
      <c r="A104" s="170"/>
      <c r="B104" s="171"/>
      <c r="C104" s="171"/>
      <c r="D104" s="171"/>
      <c r="E104" s="171"/>
      <c r="F104" s="546"/>
      <c r="G104" s="546"/>
      <c r="H104" s="546"/>
      <c r="I104" s="546"/>
      <c r="J104" s="546"/>
      <c r="K104" s="172"/>
      <c r="L104" s="172"/>
      <c r="M104" s="172"/>
      <c r="N104" s="172"/>
    </row>
    <row r="105" spans="1:14" ht="32.15" hidden="1" customHeight="1">
      <c r="A105" s="170"/>
      <c r="B105" s="171"/>
      <c r="C105" s="171"/>
      <c r="D105" s="171"/>
      <c r="E105" s="171"/>
      <c r="F105" s="544"/>
      <c r="G105" s="544"/>
      <c r="H105" s="544"/>
      <c r="I105" s="544"/>
      <c r="J105" s="544"/>
      <c r="K105" s="173"/>
      <c r="L105" s="173"/>
      <c r="M105" s="173"/>
      <c r="N105" s="173"/>
    </row>
    <row r="106" spans="1:14" ht="32.15" hidden="1" customHeight="1">
      <c r="A106" s="170"/>
      <c r="B106" s="171"/>
      <c r="C106" s="171"/>
      <c r="D106" s="171"/>
      <c r="E106" s="171"/>
      <c r="F106" s="544"/>
      <c r="G106" s="544"/>
      <c r="H106" s="544"/>
      <c r="I106" s="544"/>
      <c r="J106" s="544"/>
      <c r="K106" s="173"/>
      <c r="L106" s="173"/>
      <c r="M106" s="173"/>
      <c r="N106" s="173"/>
    </row>
    <row r="107" spans="1:14" ht="32.15" hidden="1" customHeight="1">
      <c r="A107" s="170"/>
      <c r="B107" s="171"/>
      <c r="C107" s="171"/>
      <c r="D107" s="171"/>
      <c r="E107" s="171"/>
      <c r="F107" s="544"/>
      <c r="G107" s="544"/>
      <c r="H107" s="544"/>
      <c r="I107" s="544"/>
      <c r="J107" s="544"/>
      <c r="K107" s="173"/>
      <c r="L107" s="173"/>
      <c r="M107" s="173"/>
      <c r="N107" s="173"/>
    </row>
    <row r="108" spans="1:14" ht="32.15" hidden="1" customHeight="1">
      <c r="A108" s="170"/>
      <c r="B108" s="171"/>
      <c r="C108" s="171"/>
      <c r="D108" s="171"/>
      <c r="E108" s="171"/>
      <c r="F108" s="544"/>
      <c r="G108" s="544"/>
      <c r="H108" s="544"/>
      <c r="I108" s="544"/>
      <c r="J108" s="544"/>
      <c r="K108" s="173"/>
      <c r="L108" s="173"/>
      <c r="M108" s="173"/>
      <c r="N108" s="173"/>
    </row>
    <row r="109" spans="1:14" ht="32.15" hidden="1" customHeight="1">
      <c r="A109" s="170"/>
      <c r="B109" s="171"/>
      <c r="C109" s="171"/>
      <c r="D109" s="171"/>
      <c r="E109" s="171"/>
      <c r="F109" s="544"/>
      <c r="G109" s="544"/>
      <c r="H109" s="544"/>
      <c r="I109" s="544"/>
      <c r="J109" s="544"/>
      <c r="K109" s="173"/>
      <c r="L109" s="173"/>
      <c r="M109" s="173"/>
      <c r="N109" s="173"/>
    </row>
    <row r="110" spans="1:14" ht="32.15" hidden="1" customHeight="1">
      <c r="A110" s="170"/>
      <c r="B110" s="171"/>
      <c r="C110" s="171"/>
      <c r="D110" s="171"/>
      <c r="E110" s="171"/>
      <c r="F110" s="544"/>
      <c r="G110" s="544"/>
      <c r="H110" s="544"/>
      <c r="I110" s="544"/>
      <c r="J110" s="544"/>
      <c r="K110" s="173"/>
      <c r="L110" s="173"/>
      <c r="M110" s="173"/>
      <c r="N110" s="173"/>
    </row>
    <row r="111" spans="1:14" ht="22.5" hidden="1" customHeight="1">
      <c r="A111" s="98" t="s">
        <v>79</v>
      </c>
      <c r="B111" s="80">
        <f>SUM(B104:B110)</f>
        <v>0</v>
      </c>
      <c r="C111" s="80">
        <f>SUM(C104:C110)</f>
        <v>0</v>
      </c>
      <c r="D111" s="80">
        <f>SUM(D104:D110)</f>
        <v>0</v>
      </c>
      <c r="E111" s="80">
        <f>SUM(E104:E110)</f>
        <v>0</v>
      </c>
      <c r="F111" s="21" t="e">
        <f>IF(B111=#REF!,"OKAY","ERROR")</f>
        <v>#REF!</v>
      </c>
      <c r="G111" s="470" t="e">
        <f>IF(F111 = "ERROR","Check values match in cells B112 and F102","")</f>
        <v>#REF!</v>
      </c>
      <c r="H111" s="470"/>
      <c r="I111" s="470"/>
      <c r="J111" s="470"/>
      <c r="K111" s="470"/>
      <c r="L111" s="470"/>
      <c r="M111" s="470"/>
      <c r="N111" s="547"/>
    </row>
    <row r="112" spans="1:14" ht="14.25" hidden="1" customHeight="1">
      <c r="A112" s="435"/>
      <c r="B112" s="435"/>
      <c r="C112" s="435"/>
      <c r="D112" s="435"/>
      <c r="E112" s="435"/>
      <c r="F112" s="435"/>
      <c r="G112" s="435"/>
      <c r="H112" s="435"/>
      <c r="I112" s="435"/>
      <c r="J112" s="435"/>
      <c r="K112" s="435"/>
      <c r="L112" s="435"/>
      <c r="M112" s="435"/>
      <c r="N112" s="435"/>
    </row>
    <row r="113" spans="1:15" ht="25" hidden="1" customHeight="1">
      <c r="A113" s="436" t="s">
        <v>60</v>
      </c>
      <c r="B113" s="436"/>
      <c r="C113" s="436"/>
      <c r="D113" s="436"/>
      <c r="E113" s="436"/>
      <c r="F113" s="436"/>
      <c r="G113" s="436"/>
      <c r="H113" s="436"/>
      <c r="I113" s="436"/>
      <c r="J113" s="436"/>
      <c r="K113" s="436"/>
      <c r="L113" s="436"/>
      <c r="M113" s="436"/>
      <c r="N113" s="436"/>
    </row>
    <row r="114" spans="1:15" ht="30.75" hidden="1" customHeight="1">
      <c r="A114" s="387" t="s">
        <v>39</v>
      </c>
      <c r="B114" s="450"/>
      <c r="C114" s="450"/>
      <c r="D114" s="450"/>
      <c r="E114" s="450"/>
      <c r="F114" s="450"/>
      <c r="G114" s="450"/>
      <c r="H114" s="450"/>
      <c r="I114" s="450"/>
      <c r="J114" s="450"/>
      <c r="K114" s="450"/>
      <c r="L114" s="450"/>
      <c r="M114" s="450"/>
      <c r="N114" s="451"/>
    </row>
    <row r="115" spans="1:15" ht="38.25" hidden="1" customHeight="1">
      <c r="A115" s="16" t="s">
        <v>12</v>
      </c>
      <c r="B115" s="275" t="s">
        <v>13</v>
      </c>
      <c r="C115" s="275" t="s">
        <v>13</v>
      </c>
      <c r="D115" s="275" t="s">
        <v>13</v>
      </c>
      <c r="E115" s="275" t="s">
        <v>13</v>
      </c>
      <c r="F115" s="430" t="s">
        <v>74</v>
      </c>
      <c r="G115" s="430"/>
      <c r="H115" s="430"/>
      <c r="I115" s="430"/>
      <c r="J115" s="430"/>
      <c r="K115" s="111"/>
      <c r="L115" s="111"/>
      <c r="M115" s="111"/>
      <c r="N115" s="111"/>
    </row>
    <row r="116" spans="1:15" ht="32.15" hidden="1" customHeight="1">
      <c r="A116" s="170"/>
      <c r="B116" s="171"/>
      <c r="C116" s="171"/>
      <c r="D116" s="171"/>
      <c r="E116" s="171"/>
      <c r="F116" s="546"/>
      <c r="G116" s="546"/>
      <c r="H116" s="546"/>
      <c r="I116" s="546"/>
      <c r="J116" s="546"/>
      <c r="K116" s="172"/>
      <c r="L116" s="172"/>
      <c r="M116" s="172"/>
      <c r="N116" s="172"/>
    </row>
    <row r="117" spans="1:15" ht="32.15" hidden="1" customHeight="1">
      <c r="A117" s="170"/>
      <c r="B117" s="171"/>
      <c r="C117" s="171"/>
      <c r="D117" s="171"/>
      <c r="E117" s="171"/>
      <c r="F117" s="544"/>
      <c r="G117" s="544"/>
      <c r="H117" s="544"/>
      <c r="I117" s="544"/>
      <c r="J117" s="544"/>
      <c r="K117" s="173"/>
      <c r="L117" s="173"/>
      <c r="M117" s="173"/>
      <c r="N117" s="173"/>
    </row>
    <row r="118" spans="1:15" ht="32.15" hidden="1" customHeight="1">
      <c r="A118" s="170"/>
      <c r="B118" s="171"/>
      <c r="C118" s="171"/>
      <c r="D118" s="171"/>
      <c r="E118" s="171"/>
      <c r="F118" s="544"/>
      <c r="G118" s="544"/>
      <c r="H118" s="544"/>
      <c r="I118" s="544"/>
      <c r="J118" s="544"/>
      <c r="K118" s="173"/>
      <c r="L118" s="173"/>
      <c r="M118" s="173"/>
      <c r="N118" s="173"/>
    </row>
    <row r="119" spans="1:15" ht="32.15" hidden="1" customHeight="1">
      <c r="A119" s="170"/>
      <c r="B119" s="171"/>
      <c r="C119" s="171"/>
      <c r="D119" s="171"/>
      <c r="E119" s="171"/>
      <c r="F119" s="544"/>
      <c r="G119" s="544"/>
      <c r="H119" s="544"/>
      <c r="I119" s="544"/>
      <c r="J119" s="544"/>
      <c r="K119" s="173"/>
      <c r="L119" s="173"/>
      <c r="M119" s="173"/>
      <c r="N119" s="173"/>
    </row>
    <row r="120" spans="1:15" ht="32.15" hidden="1" customHeight="1">
      <c r="A120" s="170"/>
      <c r="B120" s="171"/>
      <c r="C120" s="171"/>
      <c r="D120" s="171"/>
      <c r="E120" s="171"/>
      <c r="F120" s="544"/>
      <c r="G120" s="544"/>
      <c r="H120" s="544"/>
      <c r="I120" s="544"/>
      <c r="J120" s="544"/>
      <c r="K120" s="173"/>
      <c r="L120" s="173"/>
      <c r="M120" s="173"/>
      <c r="N120" s="173"/>
    </row>
    <row r="121" spans="1:15" ht="32.15" hidden="1" customHeight="1">
      <c r="A121" s="170"/>
      <c r="B121" s="171"/>
      <c r="C121" s="171"/>
      <c r="D121" s="171"/>
      <c r="E121" s="171"/>
      <c r="F121" s="544"/>
      <c r="G121" s="544"/>
      <c r="H121" s="544"/>
      <c r="I121" s="544"/>
      <c r="J121" s="544"/>
      <c r="K121" s="173"/>
      <c r="L121" s="173"/>
      <c r="M121" s="173"/>
      <c r="N121" s="173"/>
    </row>
    <row r="122" spans="1:15" ht="32.15" hidden="1" customHeight="1">
      <c r="A122" s="170"/>
      <c r="B122" s="171"/>
      <c r="C122" s="171"/>
      <c r="D122" s="171"/>
      <c r="E122" s="171"/>
      <c r="F122" s="544"/>
      <c r="G122" s="544"/>
      <c r="H122" s="544"/>
      <c r="I122" s="544"/>
      <c r="J122" s="544"/>
      <c r="K122" s="173"/>
      <c r="L122" s="173"/>
      <c r="M122" s="173"/>
      <c r="N122" s="173"/>
    </row>
    <row r="123" spans="1:15" ht="22.5" hidden="1" customHeight="1" thickBot="1">
      <c r="A123" s="98" t="s">
        <v>80</v>
      </c>
      <c r="B123" s="80">
        <f>SUM(B116:B122)</f>
        <v>0</v>
      </c>
      <c r="C123" s="80">
        <f>SUM(C116:C122)</f>
        <v>0</v>
      </c>
      <c r="D123" s="80">
        <f>SUM(D116:D122)</f>
        <v>0</v>
      </c>
      <c r="E123" s="80">
        <f>SUM(E116:E122)</f>
        <v>0</v>
      </c>
      <c r="F123" s="76" t="e">
        <f>IF(B123=#REF!,"OKAY","ERROR")</f>
        <v>#REF!</v>
      </c>
      <c r="G123" s="479" t="e">
        <f>IF(F123 = "ERROR","Check values match in cells B125 and G102","")</f>
        <v>#REF!</v>
      </c>
      <c r="H123" s="479"/>
      <c r="I123" s="479"/>
      <c r="J123" s="479"/>
      <c r="K123" s="479"/>
      <c r="L123" s="479"/>
      <c r="M123" s="479"/>
      <c r="N123" s="479"/>
    </row>
    <row r="124" spans="1:15" ht="36" hidden="1" customHeight="1" thickTop="1" thickBot="1">
      <c r="A124" s="46" t="s">
        <v>38</v>
      </c>
      <c r="B124" s="8">
        <f>B111+B123</f>
        <v>0</v>
      </c>
      <c r="C124" s="8">
        <f>C111+C123</f>
        <v>0</v>
      </c>
      <c r="D124" s="8">
        <f>D111+D123</f>
        <v>0</v>
      </c>
      <c r="E124" s="8">
        <f>E111+E123</f>
        <v>0</v>
      </c>
      <c r="F124" s="446"/>
      <c r="G124" s="446"/>
      <c r="H124" s="446"/>
      <c r="I124" s="446"/>
      <c r="J124" s="446"/>
      <c r="K124" s="446"/>
      <c r="L124" s="446"/>
      <c r="M124" s="446"/>
      <c r="N124" s="446"/>
    </row>
    <row r="125" spans="1:15" s="7" customFormat="1" ht="30" hidden="1" customHeight="1" thickTop="1" thickBot="1">
      <c r="A125" s="442" t="s">
        <v>90</v>
      </c>
      <c r="B125" s="443"/>
      <c r="C125" s="443"/>
      <c r="D125" s="443"/>
      <c r="E125" s="443"/>
      <c r="F125" s="443"/>
      <c r="G125" s="443"/>
      <c r="H125" s="443"/>
      <c r="I125" s="443"/>
      <c r="J125" s="443"/>
      <c r="K125" s="443"/>
      <c r="L125" s="443"/>
      <c r="M125" s="443"/>
      <c r="N125" s="545"/>
      <c r="O125" s="44"/>
    </row>
    <row r="126" spans="1:15" ht="60" customHeight="1">
      <c r="A126" s="359"/>
      <c r="B126" s="418" t="s">
        <v>21</v>
      </c>
      <c r="C126" s="419"/>
      <c r="D126" s="420"/>
      <c r="E126" s="418" t="s">
        <v>22</v>
      </c>
      <c r="F126" s="419"/>
      <c r="G126" s="420"/>
      <c r="H126" s="418" t="s">
        <v>23</v>
      </c>
      <c r="I126" s="419"/>
      <c r="J126" s="420"/>
      <c r="K126" s="539" t="s">
        <v>104</v>
      </c>
      <c r="L126" s="540"/>
      <c r="M126" s="540"/>
      <c r="N126" s="541"/>
    </row>
    <row r="127" spans="1:15" ht="27.75" customHeight="1" thickBot="1">
      <c r="A127" s="360"/>
      <c r="B127" s="113" t="s">
        <v>81</v>
      </c>
      <c r="C127" s="113" t="s">
        <v>82</v>
      </c>
      <c r="D127" s="249" t="s">
        <v>93</v>
      </c>
      <c r="E127" s="77" t="s">
        <v>81</v>
      </c>
      <c r="F127" s="77" t="s">
        <v>88</v>
      </c>
      <c r="G127" s="249" t="s">
        <v>93</v>
      </c>
      <c r="H127" s="77" t="s">
        <v>81</v>
      </c>
      <c r="I127" s="77" t="s">
        <v>88</v>
      </c>
      <c r="J127" s="249" t="s">
        <v>93</v>
      </c>
      <c r="K127" s="315" t="s">
        <v>248</v>
      </c>
      <c r="L127" s="315" t="s">
        <v>249</v>
      </c>
      <c r="M127" s="250" t="s">
        <v>105</v>
      </c>
      <c r="N127" s="249" t="s">
        <v>103</v>
      </c>
    </row>
    <row r="128" spans="1:15" ht="25.5" customHeight="1" thickTop="1">
      <c r="A128" s="85" t="s">
        <v>50</v>
      </c>
      <c r="B128" s="86"/>
      <c r="C128" s="86"/>
      <c r="D128" s="86"/>
      <c r="E128" s="86"/>
      <c r="F128" s="86"/>
      <c r="G128" s="86"/>
      <c r="H128" s="86"/>
      <c r="I128" s="86"/>
      <c r="J128" s="86"/>
      <c r="K128" s="86"/>
      <c r="L128" s="86"/>
      <c r="M128" s="82"/>
      <c r="N128" s="286"/>
    </row>
    <row r="129" spans="1:14" ht="21" customHeight="1">
      <c r="A129" s="47" t="s">
        <v>0</v>
      </c>
      <c r="B129" s="71">
        <f t="shared" ref="B129:I129" si="2">B14</f>
        <v>0</v>
      </c>
      <c r="C129" s="71">
        <f t="shared" si="2"/>
        <v>0</v>
      </c>
      <c r="D129" s="232" t="e">
        <f t="shared" ref="D129:D137" si="3">(C129-B129)/B129</f>
        <v>#DIV/0!</v>
      </c>
      <c r="E129" s="71">
        <f t="shared" si="2"/>
        <v>0</v>
      </c>
      <c r="F129" s="71">
        <f t="shared" si="2"/>
        <v>0</v>
      </c>
      <c r="G129" s="232" t="e">
        <f t="shared" ref="G129:G137" si="4">(SUM(C129,F129)-SUM(B129,E129))/SUM(B129,E129)</f>
        <v>#DIV/0!</v>
      </c>
      <c r="H129" s="71">
        <f t="shared" si="2"/>
        <v>0</v>
      </c>
      <c r="I129" s="71">
        <f t="shared" si="2"/>
        <v>0</v>
      </c>
      <c r="J129" s="232" t="e">
        <f t="shared" ref="J129:J137" si="5">(SUM(C129,F129,I129)-SUM(B129,E129,H129))/SUM(B129,E129,H129)</f>
        <v>#DIV/0!</v>
      </c>
      <c r="K129" s="317">
        <f>K14</f>
        <v>0</v>
      </c>
      <c r="L129" s="317">
        <f>L14</f>
        <v>0</v>
      </c>
      <c r="M129" s="160">
        <f>ACTUAL!E129-'APPROVED BUDGET'!E129</f>
        <v>0</v>
      </c>
      <c r="N129" s="233">
        <f>IF(ISERR(M129/'APPROVED BUDGET'!E142),0,M129/'APPROVED BUDGET'!E142)</f>
        <v>0</v>
      </c>
    </row>
    <row r="130" spans="1:14" ht="25" customHeight="1">
      <c r="A130" s="47" t="s">
        <v>1</v>
      </c>
      <c r="B130" s="71">
        <f t="shared" ref="B130:I130" si="6">B20</f>
        <v>0</v>
      </c>
      <c r="C130" s="71">
        <f t="shared" si="6"/>
        <v>0</v>
      </c>
      <c r="D130" s="232" t="e">
        <f t="shared" si="3"/>
        <v>#DIV/0!</v>
      </c>
      <c r="E130" s="71">
        <f t="shared" si="6"/>
        <v>0</v>
      </c>
      <c r="F130" s="71">
        <f t="shared" si="6"/>
        <v>0</v>
      </c>
      <c r="G130" s="232" t="e">
        <f t="shared" si="4"/>
        <v>#DIV/0!</v>
      </c>
      <c r="H130" s="71">
        <f t="shared" si="6"/>
        <v>0</v>
      </c>
      <c r="I130" s="71">
        <f t="shared" si="6"/>
        <v>0</v>
      </c>
      <c r="J130" s="232" t="e">
        <f t="shared" si="5"/>
        <v>#DIV/0!</v>
      </c>
      <c r="K130" s="317">
        <f>K20</f>
        <v>0</v>
      </c>
      <c r="L130" s="317">
        <f>L20</f>
        <v>0</v>
      </c>
      <c r="M130" s="160">
        <f>ACTUAL!E130-'APPROVED BUDGET'!E130</f>
        <v>0</v>
      </c>
      <c r="N130" s="233">
        <f>IF(ISERR(M130/'APPROVED BUDGET'!E142),0,M130/'APPROVED BUDGET'!E142)</f>
        <v>0</v>
      </c>
    </row>
    <row r="131" spans="1:14" ht="25" customHeight="1">
      <c r="A131" s="47" t="s">
        <v>2</v>
      </c>
      <c r="B131" s="71">
        <f t="shared" ref="B131:I131" si="7">B28</f>
        <v>0</v>
      </c>
      <c r="C131" s="71">
        <f t="shared" si="7"/>
        <v>0</v>
      </c>
      <c r="D131" s="232" t="e">
        <f t="shared" si="3"/>
        <v>#DIV/0!</v>
      </c>
      <c r="E131" s="71">
        <f t="shared" si="7"/>
        <v>0</v>
      </c>
      <c r="F131" s="71">
        <f t="shared" si="7"/>
        <v>0</v>
      </c>
      <c r="G131" s="232" t="e">
        <f t="shared" si="4"/>
        <v>#DIV/0!</v>
      </c>
      <c r="H131" s="71">
        <f t="shared" si="7"/>
        <v>0</v>
      </c>
      <c r="I131" s="71">
        <f t="shared" si="7"/>
        <v>0</v>
      </c>
      <c r="J131" s="232" t="e">
        <f t="shared" si="5"/>
        <v>#DIV/0!</v>
      </c>
      <c r="K131" s="317">
        <f>K28</f>
        <v>0</v>
      </c>
      <c r="L131" s="317">
        <f>L28</f>
        <v>0</v>
      </c>
      <c r="M131" s="160">
        <f>ACTUAL!E131-'APPROVED BUDGET'!E131</f>
        <v>0</v>
      </c>
      <c r="N131" s="233">
        <f>IF(ISERR(M131/'APPROVED BUDGET'!E142),0,M131/'APPROVED BUDGET'!E142)</f>
        <v>0</v>
      </c>
    </row>
    <row r="132" spans="1:14" ht="25" customHeight="1">
      <c r="A132" s="47" t="s">
        <v>3</v>
      </c>
      <c r="B132" s="71">
        <f t="shared" ref="B132:I132" si="8">B39</f>
        <v>0</v>
      </c>
      <c r="C132" s="71">
        <f t="shared" si="8"/>
        <v>0</v>
      </c>
      <c r="D132" s="232" t="e">
        <f t="shared" si="3"/>
        <v>#DIV/0!</v>
      </c>
      <c r="E132" s="71">
        <f t="shared" si="8"/>
        <v>0</v>
      </c>
      <c r="F132" s="71">
        <f t="shared" si="8"/>
        <v>0</v>
      </c>
      <c r="G132" s="232" t="e">
        <f t="shared" si="4"/>
        <v>#DIV/0!</v>
      </c>
      <c r="H132" s="71">
        <f t="shared" si="8"/>
        <v>0</v>
      </c>
      <c r="I132" s="71">
        <f t="shared" si="8"/>
        <v>0</v>
      </c>
      <c r="J132" s="232" t="e">
        <f t="shared" si="5"/>
        <v>#DIV/0!</v>
      </c>
      <c r="K132" s="317">
        <f>K39</f>
        <v>0</v>
      </c>
      <c r="L132" s="317">
        <f>L39</f>
        <v>0</v>
      </c>
      <c r="M132" s="160">
        <f>ACTUAL!E132-'APPROVED BUDGET'!E132</f>
        <v>0</v>
      </c>
      <c r="N132" s="233">
        <f>IF(ISERR(M132/'APPROVED BUDGET'!E142),0,M132/'APPROVED BUDGET'!E142)</f>
        <v>0</v>
      </c>
    </row>
    <row r="133" spans="1:14" ht="25" customHeight="1">
      <c r="A133" s="47" t="s">
        <v>4</v>
      </c>
      <c r="B133" s="71">
        <f t="shared" ref="B133:I133" si="9">B44</f>
        <v>0</v>
      </c>
      <c r="C133" s="71">
        <f t="shared" si="9"/>
        <v>0</v>
      </c>
      <c r="D133" s="232" t="e">
        <f t="shared" si="3"/>
        <v>#DIV/0!</v>
      </c>
      <c r="E133" s="71">
        <f t="shared" si="9"/>
        <v>0</v>
      </c>
      <c r="F133" s="71">
        <f t="shared" si="9"/>
        <v>0</v>
      </c>
      <c r="G133" s="232" t="e">
        <f t="shared" si="4"/>
        <v>#DIV/0!</v>
      </c>
      <c r="H133" s="71">
        <f t="shared" si="9"/>
        <v>0</v>
      </c>
      <c r="I133" s="71">
        <f t="shared" si="9"/>
        <v>0</v>
      </c>
      <c r="J133" s="232" t="e">
        <f t="shared" si="5"/>
        <v>#DIV/0!</v>
      </c>
      <c r="K133" s="317">
        <f>K44</f>
        <v>0</v>
      </c>
      <c r="L133" s="317">
        <f>L44</f>
        <v>0</v>
      </c>
      <c r="M133" s="160">
        <f>ACTUAL!E133-'APPROVED BUDGET'!E133</f>
        <v>0</v>
      </c>
      <c r="N133" s="233">
        <f>IF(ISERR(M133/'APPROVED BUDGET'!E142),0,M133/'APPROVED BUDGET'!E142)</f>
        <v>0</v>
      </c>
    </row>
    <row r="134" spans="1:14" ht="25" customHeight="1">
      <c r="A134" s="47" t="s">
        <v>5</v>
      </c>
      <c r="B134" s="71">
        <f t="shared" ref="B134:I134" si="10">B49</f>
        <v>0</v>
      </c>
      <c r="C134" s="71">
        <f t="shared" si="10"/>
        <v>0</v>
      </c>
      <c r="D134" s="232" t="e">
        <f t="shared" si="3"/>
        <v>#DIV/0!</v>
      </c>
      <c r="E134" s="71">
        <f t="shared" si="10"/>
        <v>0</v>
      </c>
      <c r="F134" s="71">
        <f t="shared" si="10"/>
        <v>0</v>
      </c>
      <c r="G134" s="232" t="e">
        <f t="shared" si="4"/>
        <v>#DIV/0!</v>
      </c>
      <c r="H134" s="71">
        <f t="shared" si="10"/>
        <v>0</v>
      </c>
      <c r="I134" s="71">
        <f t="shared" si="10"/>
        <v>0</v>
      </c>
      <c r="J134" s="232" t="e">
        <f t="shared" si="5"/>
        <v>#DIV/0!</v>
      </c>
      <c r="K134" s="317">
        <f>K49</f>
        <v>0</v>
      </c>
      <c r="L134" s="317">
        <f>L49</f>
        <v>0</v>
      </c>
      <c r="M134" s="160">
        <f>ACTUAL!E134-'APPROVED BUDGET'!E134</f>
        <v>0</v>
      </c>
      <c r="N134" s="233">
        <f>IF(ISERR(M134/'APPROVED BUDGET'!E142),0,M134/'APPROVED BUDGET'!E142)</f>
        <v>0</v>
      </c>
    </row>
    <row r="135" spans="1:14" ht="25" customHeight="1">
      <c r="A135" s="47" t="s">
        <v>6</v>
      </c>
      <c r="B135" s="71">
        <f t="shared" ref="B135:I135" si="11">B54</f>
        <v>0</v>
      </c>
      <c r="C135" s="71">
        <f t="shared" si="11"/>
        <v>0</v>
      </c>
      <c r="D135" s="232" t="e">
        <f t="shared" si="3"/>
        <v>#DIV/0!</v>
      </c>
      <c r="E135" s="71">
        <f t="shared" si="11"/>
        <v>0</v>
      </c>
      <c r="F135" s="71">
        <f t="shared" si="11"/>
        <v>0</v>
      </c>
      <c r="G135" s="232" t="e">
        <f t="shared" si="4"/>
        <v>#DIV/0!</v>
      </c>
      <c r="H135" s="71">
        <f t="shared" si="11"/>
        <v>0</v>
      </c>
      <c r="I135" s="71">
        <f t="shared" si="11"/>
        <v>0</v>
      </c>
      <c r="J135" s="232" t="e">
        <f t="shared" si="5"/>
        <v>#DIV/0!</v>
      </c>
      <c r="K135" s="317">
        <f>K54</f>
        <v>0</v>
      </c>
      <c r="L135" s="317">
        <f>L54</f>
        <v>0</v>
      </c>
      <c r="M135" s="160">
        <f>ACTUAL!E135-'APPROVED BUDGET'!E135</f>
        <v>0</v>
      </c>
      <c r="N135" s="233">
        <f>IF(ISERR(M135/'APPROVED BUDGET'!E142),0,M135/'APPROVED BUDGET'!E142)</f>
        <v>0</v>
      </c>
    </row>
    <row r="136" spans="1:14" ht="25" customHeight="1">
      <c r="A136" s="47" t="s">
        <v>53</v>
      </c>
      <c r="B136" s="71">
        <f t="shared" ref="B136:I136" si="12">B74</f>
        <v>0</v>
      </c>
      <c r="C136" s="71">
        <f t="shared" si="12"/>
        <v>0</v>
      </c>
      <c r="D136" s="232" t="e">
        <f t="shared" si="3"/>
        <v>#DIV/0!</v>
      </c>
      <c r="E136" s="71">
        <f t="shared" si="12"/>
        <v>0</v>
      </c>
      <c r="F136" s="71">
        <f t="shared" si="12"/>
        <v>0</v>
      </c>
      <c r="G136" s="232" t="e">
        <f t="shared" si="4"/>
        <v>#DIV/0!</v>
      </c>
      <c r="H136" s="71">
        <f t="shared" si="12"/>
        <v>0</v>
      </c>
      <c r="I136" s="71">
        <f t="shared" si="12"/>
        <v>0</v>
      </c>
      <c r="J136" s="232" t="e">
        <f t="shared" si="5"/>
        <v>#DIV/0!</v>
      </c>
      <c r="K136" s="317">
        <f>K74</f>
        <v>0</v>
      </c>
      <c r="L136" s="317">
        <f>L74</f>
        <v>0</v>
      </c>
      <c r="M136" s="160">
        <f>ACTUAL!E136-'APPROVED BUDGET'!E136</f>
        <v>0</v>
      </c>
      <c r="N136" s="233">
        <f>IF(ISERR(M136/'APPROVED BUDGET'!E142),0,M136/'APPROVED BUDGET'!E142)</f>
        <v>0</v>
      </c>
    </row>
    <row r="137" spans="1:14" ht="25" customHeight="1" thickBot="1">
      <c r="A137" s="3" t="s">
        <v>7</v>
      </c>
      <c r="B137" s="69">
        <f t="shared" ref="B137:I137" si="13">SUM(B129:B136)</f>
        <v>0</v>
      </c>
      <c r="C137" s="69">
        <f t="shared" si="13"/>
        <v>0</v>
      </c>
      <c r="D137" s="257" t="e">
        <f t="shared" si="3"/>
        <v>#DIV/0!</v>
      </c>
      <c r="E137" s="69">
        <f t="shared" si="13"/>
        <v>0</v>
      </c>
      <c r="F137" s="69">
        <f t="shared" si="13"/>
        <v>0</v>
      </c>
      <c r="G137" s="257" t="e">
        <f t="shared" si="4"/>
        <v>#DIV/0!</v>
      </c>
      <c r="H137" s="258">
        <f t="shared" si="13"/>
        <v>0</v>
      </c>
      <c r="I137" s="258">
        <f t="shared" si="13"/>
        <v>0</v>
      </c>
      <c r="J137" s="257" t="e">
        <f t="shared" si="5"/>
        <v>#DIV/0!</v>
      </c>
      <c r="K137" s="318">
        <f>K75</f>
        <v>0</v>
      </c>
      <c r="L137" s="318">
        <f>L75</f>
        <v>0</v>
      </c>
      <c r="M137" s="249">
        <f>ACTUAL!E137-'APPROVED BUDGET'!E137</f>
        <v>0</v>
      </c>
      <c r="N137" s="259">
        <f>IF(ISERR(M137/'APPROVED BUDGET'!E142),0,M137/'APPROVED BUDGET'!E142)</f>
        <v>0</v>
      </c>
    </row>
    <row r="138" spans="1:14" ht="24.75" customHeight="1" thickTop="1">
      <c r="A138" s="85" t="s">
        <v>54</v>
      </c>
      <c r="B138" s="84" t="s">
        <v>8</v>
      </c>
      <c r="C138" s="84" t="s">
        <v>8</v>
      </c>
      <c r="D138" s="84" t="s">
        <v>8</v>
      </c>
      <c r="E138" s="84" t="s">
        <v>8</v>
      </c>
      <c r="F138" s="84" t="s">
        <v>8</v>
      </c>
      <c r="G138" s="84" t="s">
        <v>8</v>
      </c>
      <c r="H138" s="84"/>
      <c r="I138" s="84"/>
      <c r="J138" s="84"/>
      <c r="K138" s="84"/>
      <c r="L138" s="84"/>
      <c r="M138" s="82"/>
      <c r="N138" s="286"/>
    </row>
    <row r="139" spans="1:14" ht="21" customHeight="1">
      <c r="A139" s="47" t="s">
        <v>55</v>
      </c>
      <c r="B139" s="68">
        <f t="shared" ref="B139:I139" si="14">B88</f>
        <v>0</v>
      </c>
      <c r="C139" s="68">
        <f t="shared" si="14"/>
        <v>0</v>
      </c>
      <c r="D139" s="232" t="e">
        <f>(C139-B139)/B139</f>
        <v>#DIV/0!</v>
      </c>
      <c r="E139" s="68">
        <f t="shared" si="14"/>
        <v>0</v>
      </c>
      <c r="F139" s="68">
        <f t="shared" si="14"/>
        <v>0</v>
      </c>
      <c r="G139" s="232" t="e">
        <f>(SUM(C139,F139)-SUM(B139,E139))/SUM(B139,E139)</f>
        <v>#DIV/0!</v>
      </c>
      <c r="H139" s="68">
        <f t="shared" si="14"/>
        <v>0</v>
      </c>
      <c r="I139" s="68">
        <f t="shared" si="14"/>
        <v>0</v>
      </c>
      <c r="J139" s="232" t="e">
        <f>(SUM(C139,F139,I139)-SUM(B139,E139,H139))/SUM(B139,E139,H139)</f>
        <v>#DIV/0!</v>
      </c>
      <c r="K139" s="317">
        <f>K88</f>
        <v>0</v>
      </c>
      <c r="L139" s="317">
        <f>L88</f>
        <v>0</v>
      </c>
      <c r="M139" s="160">
        <f>ACTUAL!E139-'APPROVED BUDGET'!E139</f>
        <v>0</v>
      </c>
      <c r="N139" s="233">
        <f>IF(ISERR(M139/'APPROVED BUDGET'!E142),0,M139/'APPROVED BUDGET'!E142)</f>
        <v>0</v>
      </c>
    </row>
    <row r="140" spans="1:14" ht="25" customHeight="1">
      <c r="A140" s="34" t="s">
        <v>48</v>
      </c>
      <c r="B140" s="68">
        <f t="shared" ref="B140:I140" si="15">B93</f>
        <v>0</v>
      </c>
      <c r="C140" s="68">
        <f t="shared" si="15"/>
        <v>0</v>
      </c>
      <c r="D140" s="232" t="e">
        <f>(C140-B140)/B140</f>
        <v>#DIV/0!</v>
      </c>
      <c r="E140" s="68">
        <f t="shared" si="15"/>
        <v>0</v>
      </c>
      <c r="F140" s="68">
        <f t="shared" si="15"/>
        <v>0</v>
      </c>
      <c r="G140" s="232" t="e">
        <f>(SUM(C140,F140)-SUM(B140,E140))/SUM(B140,E140)</f>
        <v>#DIV/0!</v>
      </c>
      <c r="H140" s="68">
        <f t="shared" si="15"/>
        <v>0</v>
      </c>
      <c r="I140" s="68">
        <f t="shared" si="15"/>
        <v>0</v>
      </c>
      <c r="J140" s="232" t="e">
        <f>(SUM(C140,F140,I140)-SUM(B140,E140,H140))/SUM(B140,E140,H140)</f>
        <v>#DIV/0!</v>
      </c>
      <c r="K140" s="317">
        <f>K93</f>
        <v>0</v>
      </c>
      <c r="L140" s="317">
        <f>L93</f>
        <v>0</v>
      </c>
      <c r="M140" s="160">
        <f>ACTUAL!E140-'APPROVED BUDGET'!E140</f>
        <v>0</v>
      </c>
      <c r="N140" s="233">
        <f>IF(ISERR(M140/'APPROVED BUDGET'!E142),0,M140/'APPROVED BUDGET'!E142)</f>
        <v>0</v>
      </c>
    </row>
    <row r="141" spans="1:14" ht="25" customHeight="1" thickBot="1">
      <c r="A141" s="35" t="s">
        <v>7</v>
      </c>
      <c r="B141" s="69">
        <f t="shared" ref="B141:I141" si="16">SUM(B139:B140)</f>
        <v>0</v>
      </c>
      <c r="C141" s="69">
        <f t="shared" si="16"/>
        <v>0</v>
      </c>
      <c r="D141" s="251" t="e">
        <f>(C141-B141)/B141</f>
        <v>#DIV/0!</v>
      </c>
      <c r="E141" s="252">
        <f t="shared" si="16"/>
        <v>0</v>
      </c>
      <c r="F141" s="252">
        <f t="shared" si="16"/>
        <v>0</v>
      </c>
      <c r="G141" s="251" t="e">
        <f>(SUM(C141,F141)-SUM(B141,E141))/SUM(B141,E141)</f>
        <v>#DIV/0!</v>
      </c>
      <c r="H141" s="252">
        <f t="shared" si="16"/>
        <v>0</v>
      </c>
      <c r="I141" s="252">
        <f t="shared" si="16"/>
        <v>0</v>
      </c>
      <c r="J141" s="251" t="e">
        <f>(SUM(C141,F141,I141)-SUM(B141,E141,H141))/SUM(B141,E141,H141)</f>
        <v>#DIV/0!</v>
      </c>
      <c r="K141" s="319">
        <f>K94</f>
        <v>0</v>
      </c>
      <c r="L141" s="319">
        <f>L94</f>
        <v>0</v>
      </c>
      <c r="M141" s="253">
        <f>ACTUAL!E141-'APPROVED BUDGET'!E141</f>
        <v>0</v>
      </c>
      <c r="N141" s="254">
        <f>IF(ISERR(M141/'APPROVED BUDGET'!E142),0,M141/'APPROVED BUDGET'!E142)</f>
        <v>0</v>
      </c>
    </row>
    <row r="142" spans="1:14" ht="30" customHeight="1" thickTop="1" thickBot="1">
      <c r="A142" s="36" t="s">
        <v>9</v>
      </c>
      <c r="B142" s="70">
        <f t="shared" ref="B142:I142" si="17">SUM(B137,B141)</f>
        <v>0</v>
      </c>
      <c r="C142" s="70">
        <f t="shared" si="17"/>
        <v>0</v>
      </c>
      <c r="D142" s="255" t="e">
        <f>(C142-B142)/B142</f>
        <v>#DIV/0!</v>
      </c>
      <c r="E142" s="70">
        <f t="shared" si="17"/>
        <v>0</v>
      </c>
      <c r="F142" s="70">
        <f t="shared" si="17"/>
        <v>0</v>
      </c>
      <c r="G142" s="255" t="e">
        <f>(SUM(C142,F142)-SUM(B142,E142))/SUM(B142,E142)</f>
        <v>#DIV/0!</v>
      </c>
      <c r="H142" s="70">
        <f t="shared" si="17"/>
        <v>0</v>
      </c>
      <c r="I142" s="70">
        <f t="shared" si="17"/>
        <v>0</v>
      </c>
      <c r="J142" s="255" t="e">
        <f>(SUM(C142,F142,I142)-SUM(B142,E142,H142))/SUM(B142,E142,H142)</f>
        <v>#DIV/0!</v>
      </c>
      <c r="K142" s="320">
        <f>SUM(K141,K137)</f>
        <v>0</v>
      </c>
      <c r="L142" s="320">
        <f>SUM(L141,L137)</f>
        <v>0</v>
      </c>
      <c r="M142" s="125">
        <f>SUM(M141,M137)</f>
        <v>0</v>
      </c>
      <c r="N142" s="256">
        <f>IF(ISERR(M142/(B142+E142+H142)),0,M142/(B142+E142+H142))</f>
        <v>0</v>
      </c>
    </row>
    <row r="143" spans="1:14" ht="22.5" hidden="1" customHeight="1" thickTop="1">
      <c r="A143" s="37"/>
      <c r="B143" s="6"/>
      <c r="C143" s="6"/>
      <c r="D143" s="6"/>
      <c r="E143" s="6"/>
      <c r="F143" s="6"/>
      <c r="G143" s="6"/>
      <c r="H143" s="6"/>
      <c r="I143" s="6"/>
      <c r="J143" s="6"/>
      <c r="K143" s="6"/>
      <c r="L143" s="6"/>
      <c r="M143" s="6"/>
      <c r="N143" s="6"/>
    </row>
    <row r="144" spans="1:14" ht="22" hidden="1" customHeight="1">
      <c r="A144" s="38" t="s">
        <v>10</v>
      </c>
      <c r="B144" s="5"/>
      <c r="C144" s="5"/>
      <c r="D144" s="5"/>
      <c r="E144" s="5"/>
      <c r="F144" s="5"/>
      <c r="G144" s="5"/>
      <c r="H144" s="5"/>
      <c r="I144" s="5"/>
      <c r="J144" s="5"/>
      <c r="K144" s="5"/>
      <c r="L144" s="5"/>
      <c r="M144" s="5"/>
      <c r="N144" s="5"/>
    </row>
    <row r="145" spans="1:14" ht="24" hidden="1" customHeight="1">
      <c r="A145" s="356" t="s">
        <v>36</v>
      </c>
      <c r="B145" s="357"/>
      <c r="C145" s="357"/>
      <c r="D145" s="357"/>
      <c r="E145" s="357"/>
      <c r="F145" s="357"/>
      <c r="G145" s="88"/>
      <c r="H145" s="88"/>
      <c r="I145" s="88"/>
      <c r="J145" s="88"/>
      <c r="K145" s="88"/>
      <c r="L145" s="88"/>
      <c r="M145" s="67"/>
      <c r="N145" s="67"/>
    </row>
    <row r="146" spans="1:14" ht="27" hidden="1" customHeight="1">
      <c r="A146" s="354" t="s">
        <v>37</v>
      </c>
      <c r="B146" s="355"/>
      <c r="C146" s="355"/>
      <c r="D146" s="355"/>
      <c r="E146" s="355"/>
      <c r="F146" s="355"/>
      <c r="G146" s="89"/>
      <c r="H146" s="89"/>
      <c r="I146" s="89"/>
      <c r="J146" s="89"/>
      <c r="K146" s="89"/>
      <c r="L146" s="89"/>
      <c r="M146" s="66"/>
      <c r="N146" s="66"/>
    </row>
    <row r="147" spans="1:14" ht="27" hidden="1" customHeight="1">
      <c r="A147" s="354" t="s">
        <v>75</v>
      </c>
      <c r="B147" s="355"/>
      <c r="C147" s="355"/>
      <c r="D147" s="355"/>
      <c r="E147" s="355"/>
      <c r="F147" s="355"/>
      <c r="G147" s="89"/>
      <c r="H147" s="89"/>
      <c r="I147" s="89"/>
      <c r="J147" s="89"/>
      <c r="K147" s="89"/>
      <c r="L147" s="89"/>
      <c r="M147" s="66"/>
      <c r="N147" s="66"/>
    </row>
    <row r="148" spans="1:14" ht="27" hidden="1" customHeight="1">
      <c r="A148" s="352" t="s">
        <v>11</v>
      </c>
      <c r="B148" s="353"/>
      <c r="C148" s="353"/>
      <c r="D148" s="353"/>
      <c r="E148" s="353"/>
      <c r="F148" s="353"/>
      <c r="G148" s="90"/>
      <c r="H148" s="90"/>
      <c r="I148" s="90"/>
      <c r="J148" s="90"/>
      <c r="K148" s="90"/>
      <c r="L148" s="90"/>
      <c r="M148" s="65"/>
      <c r="N148" s="65"/>
    </row>
    <row r="149" spans="1:14" ht="27" hidden="1" customHeight="1" thickBot="1">
      <c r="A149" s="349"/>
      <c r="B149" s="350"/>
      <c r="C149" s="350"/>
      <c r="D149" s="350"/>
      <c r="E149" s="350"/>
      <c r="F149" s="350"/>
      <c r="G149" s="350"/>
      <c r="H149" s="350"/>
      <c r="I149" s="350"/>
      <c r="J149" s="350"/>
      <c r="K149" s="350"/>
      <c r="L149" s="350"/>
      <c r="M149" s="350"/>
      <c r="N149" s="350"/>
    </row>
    <row r="150" spans="1:14" ht="27" customHeight="1" thickTop="1"/>
  </sheetData>
  <sheetProtection password="CA5B" sheet="1" selectLockedCells="1"/>
  <protectedRanges>
    <protectedRange sqref="M104:N114 M123:N123 M116:N121" name="Range1"/>
  </protectedRanges>
  <mergeCells count="82">
    <mergeCell ref="H7:J7"/>
    <mergeCell ref="B55:D55"/>
    <mergeCell ref="E55:G55"/>
    <mergeCell ref="M97:M98"/>
    <mergeCell ref="A76:N76"/>
    <mergeCell ref="E97:G97"/>
    <mergeCell ref="H97:J97"/>
    <mergeCell ref="E77:G77"/>
    <mergeCell ref="H55:J55"/>
    <mergeCell ref="B77:D77"/>
    <mergeCell ref="A9:N9"/>
    <mergeCell ref="A29:A30"/>
    <mergeCell ref="A31:N31"/>
    <mergeCell ref="A40:N40"/>
    <mergeCell ref="A15:N15"/>
    <mergeCell ref="F108:J108"/>
    <mergeCell ref="F116:J116"/>
    <mergeCell ref="F117:J117"/>
    <mergeCell ref="F118:J118"/>
    <mergeCell ref="F109:J109"/>
    <mergeCell ref="F110:J110"/>
    <mergeCell ref="G111:N111"/>
    <mergeCell ref="A112:N112"/>
    <mergeCell ref="A149:N149"/>
    <mergeCell ref="A145:F145"/>
    <mergeCell ref="A146:F146"/>
    <mergeCell ref="A147:F147"/>
    <mergeCell ref="A148:F148"/>
    <mergeCell ref="A102:N102"/>
    <mergeCell ref="F103:J103"/>
    <mergeCell ref="F104:J104"/>
    <mergeCell ref="F105:J105"/>
    <mergeCell ref="F106:J106"/>
    <mergeCell ref="F107:J107"/>
    <mergeCell ref="A126:A127"/>
    <mergeCell ref="B126:D126"/>
    <mergeCell ref="E126:G126"/>
    <mergeCell ref="H126:J126"/>
    <mergeCell ref="F120:J120"/>
    <mergeCell ref="F124:N124"/>
    <mergeCell ref="A125:N125"/>
    <mergeCell ref="G123:N123"/>
    <mergeCell ref="K126:N126"/>
    <mergeCell ref="F121:J121"/>
    <mergeCell ref="F122:J122"/>
    <mergeCell ref="F119:J119"/>
    <mergeCell ref="A113:N113"/>
    <mergeCell ref="A114:N114"/>
    <mergeCell ref="F115:J115"/>
    <mergeCell ref="A100:N100"/>
    <mergeCell ref="A89:N89"/>
    <mergeCell ref="A95:J95"/>
    <mergeCell ref="A55:A56"/>
    <mergeCell ref="A77:A78"/>
    <mergeCell ref="K55:N55"/>
    <mergeCell ref="K77:N77"/>
    <mergeCell ref="B97:D97"/>
    <mergeCell ref="A57:N57"/>
    <mergeCell ref="N97:N98"/>
    <mergeCell ref="A79:N79"/>
    <mergeCell ref="A101:N101"/>
    <mergeCell ref="B7:D7"/>
    <mergeCell ref="H77:J77"/>
    <mergeCell ref="A22:N22"/>
    <mergeCell ref="B29:D29"/>
    <mergeCell ref="E29:G29"/>
    <mergeCell ref="H29:J29"/>
    <mergeCell ref="K29:N29"/>
    <mergeCell ref="A45:N45"/>
    <mergeCell ref="A50:N50"/>
    <mergeCell ref="A21:F21"/>
    <mergeCell ref="A97:A98"/>
    <mergeCell ref="A7:A8"/>
    <mergeCell ref="K7:N7"/>
    <mergeCell ref="G21:J21"/>
    <mergeCell ref="E7:G7"/>
    <mergeCell ref="A1:N1"/>
    <mergeCell ref="B3:N3"/>
    <mergeCell ref="B4:N4"/>
    <mergeCell ref="A5:N5"/>
    <mergeCell ref="A6:N6"/>
    <mergeCell ref="B2:N2"/>
  </mergeCells>
  <conditionalFormatting sqref="F123 F111">
    <cfRule type="cellIs" dxfId="64" priority="53" stopIfTrue="1" operator="equal">
      <formula>"OKAY"</formula>
    </cfRule>
    <cfRule type="cellIs" dxfId="63" priority="54" stopIfTrue="1" operator="equal">
      <formula>"ERROR"</formula>
    </cfRule>
  </conditionalFormatting>
  <conditionalFormatting sqref="G123:L123">
    <cfRule type="containsText" dxfId="62" priority="49" stopIfTrue="1" operator="containsText" text="Check values match in cells B125 and G99">
      <formula>NOT(ISERROR(SEARCH("Check values match in cells B125 and G99",G123)))</formula>
    </cfRule>
  </conditionalFormatting>
  <conditionalFormatting sqref="G111:L111">
    <cfRule type="containsText" dxfId="61" priority="48" stopIfTrue="1" operator="containsText" text="Check values match in cells B125 and G99">
      <formula>NOT(ISERROR(SEARCH("Check values match in cells B125 and G99",G111)))</formula>
    </cfRule>
  </conditionalFormatting>
  <conditionalFormatting sqref="G21:N21">
    <cfRule type="cellIs" dxfId="60" priority="47" stopIfTrue="1" operator="equal">
      <formula>"Reduce salary on-costs"</formula>
    </cfRule>
  </conditionalFormatting>
  <conditionalFormatting sqref="N142">
    <cfRule type="cellIs" dxfId="59" priority="40" stopIfTrue="1" operator="greaterThan">
      <formula>0</formula>
    </cfRule>
  </conditionalFormatting>
  <conditionalFormatting sqref="D54 G54 J54 N54 D49 G49 J49 N49 N44 J44 G44 D44 D39 G39 J39 N39 N28 J28 G28 D28 N21 N21 N20 J20 G20 D20 N14 J14 G14 D144">
    <cfRule type="cellIs" dxfId="58" priority="28" stopIfTrue="1" operator="greaterThan">
      <formula>0.1</formula>
    </cfRule>
  </conditionalFormatting>
  <conditionalFormatting sqref="N74 J74 G74 D74">
    <cfRule type="cellIs" dxfId="57" priority="27" stopIfTrue="1" operator="greaterThan">
      <formula>0.1</formula>
    </cfRule>
  </conditionalFormatting>
  <conditionalFormatting sqref="D88 G88 J88 N88 N93 J93 G93 D93">
    <cfRule type="cellIs" dxfId="56" priority="26" stopIfTrue="1" operator="greaterThan">
      <formula>0.1</formula>
    </cfRule>
  </conditionalFormatting>
  <conditionalFormatting sqref="D74 G74 J74 N74 D88 G88 J88 N88 D93 G93 J93 N93 D54 G54 J54 N54 D49 G49 J49 N49 D44 G44 J44 N44 D39 G39 J39 N39 D28 G28 J28 N28 N20 J20 G20 D20 D14 G14 J14 N14">
    <cfRule type="cellIs" dxfId="55" priority="5" stopIfTrue="1" operator="lessThan">
      <formula>-0.1</formula>
    </cfRule>
  </conditionalFormatting>
  <conditionalFormatting sqref="D14">
    <cfRule type="cellIs" dxfId="54" priority="3" stopIfTrue="1" operator="greaterThan">
      <formula>0.1</formula>
    </cfRule>
  </conditionalFormatting>
  <conditionalFormatting sqref="D129 D130 D131 D132:D137 G129:G137 J129:J137 N129:N137 D139:D142 G139:G142 J139:J142 N139:N142">
    <cfRule type="cellIs" dxfId="53" priority="1" stopIfTrue="1" operator="lessThan">
      <formula>-0.1</formula>
    </cfRule>
    <cfRule type="cellIs" dxfId="52" priority="2" stopIfTrue="1" operator="greaterThan">
      <formula>0.1</formula>
    </cfRule>
  </conditionalFormatting>
  <dataValidations count="2">
    <dataValidation type="whole" allowBlank="1" showInputMessage="1" showErrorMessage="1" errorTitle="Whole Numbers Only" error="Whole numbers only, no decimals please" sqref="G23:G28 B123:E123 B116:E121 B104:E111 G16:G20 E10:F13 G32:G39 G41:G44 J58:J75 B10:C13 H10:I13 B16:C19 D16:D20 G90:G94 H16:I19 H32:I38 B23:C27 D23:D28 E23:F27 H23:I27 B32:C38 D32:D39 E32:F38 E16:F19 B41:F43 H41:I43 G51:G54 B46:C48 E46:F48 H46:I48 D46:D49 B51:C53 G46:G49 E51:F53 D51:D54 D90:D94 E58:F73 H58:I73 D58:D75 B80:C87 G58:G75 E80:F87 H80:I87 D80:D88 B90:C92 G80:G88 E90:F92 H51:I53 B58:C73 J16:J20 J23:J28 J80:J88 J32:J39 J51:J54 J41:J44 J90:J94 J46:J49 H90:I92">
      <formula1>-9.99999999999999E+25</formula1>
      <formula2>9.99999999999999E+25</formula2>
    </dataValidation>
    <dataValidation allowBlank="1" showInputMessage="1" showErrorMessage="1" errorTitle="Whole Numbers Only" error="Whole numbers only, no decimals please" sqref="G10:G14 D10:D14 D49 D44 J10:L14 K16:L20 K23:L28 K32:L39 K41:L44 K46:L49 K51:L54 K58:L74 K80:L88 K90:L93"/>
  </dataValidations>
  <pageMargins left="0.39370078740157483" right="0.39370078740157483" top="0.39370078740157483" bottom="0.39370078740157483" header="0.19685039370078741" footer="0.19685039370078741"/>
  <pageSetup paperSize="9" scale="93" fitToHeight="0" orientation="portrait" r:id="rId1"/>
  <headerFooter alignWithMargins="0">
    <oddFooter>&amp;L&amp;8&amp;F&amp;R&amp;8Page &amp;P of &amp;N</oddFooter>
  </headerFooter>
  <rowBreaks count="5" manualBreakCount="5">
    <brk id="28" max="7" man="1"/>
    <brk id="54" max="16383" man="1"/>
    <brk id="75" max="16383" man="1"/>
    <brk id="99" max="16383" man="1"/>
    <brk id="1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pageSetUpPr fitToPage="1"/>
  </sheetPr>
  <dimension ref="A1:K150"/>
  <sheetViews>
    <sheetView showGridLines="0" zoomScaleNormal="100" zoomScaleSheetLayoutView="100" workbookViewId="0">
      <selection activeCell="E10" sqref="E10"/>
    </sheetView>
  </sheetViews>
  <sheetFormatPr defaultColWidth="9.1796875" defaultRowHeight="12.5"/>
  <cols>
    <col min="1" max="1" width="31.7265625" style="1" customWidth="1"/>
    <col min="2" max="7" width="10.453125" style="1" customWidth="1"/>
    <col min="8" max="16384" width="9.1796875" style="1"/>
  </cols>
  <sheetData>
    <row r="1" spans="1:8" ht="49.5" customHeight="1">
      <c r="A1" s="295"/>
      <c r="B1" s="560" t="s">
        <v>241</v>
      </c>
      <c r="C1" s="560"/>
      <c r="D1" s="560"/>
      <c r="E1" s="560"/>
      <c r="F1" s="560"/>
      <c r="G1" s="560"/>
      <c r="H1" s="45"/>
    </row>
    <row r="2" spans="1:8" ht="24.75" customHeight="1">
      <c r="A2" s="31" t="s">
        <v>231</v>
      </c>
      <c r="B2" s="458" t="str">
        <f>'APPROVED BUDGET'!B2:H2</f>
        <v>&lt;&gt;</v>
      </c>
      <c r="C2" s="458"/>
      <c r="D2" s="458"/>
      <c r="E2" s="458"/>
      <c r="F2" s="458"/>
      <c r="G2" s="458"/>
      <c r="H2" s="45"/>
    </row>
    <row r="3" spans="1:8" ht="24.75" customHeight="1">
      <c r="A3" s="31" t="s">
        <v>32</v>
      </c>
      <c r="B3" s="458">
        <f>'APPLICATION BUDGET'!B2:H2</f>
        <v>0</v>
      </c>
      <c r="C3" s="458"/>
      <c r="D3" s="458"/>
      <c r="E3" s="458"/>
      <c r="F3" s="458"/>
      <c r="G3" s="458"/>
    </row>
    <row r="4" spans="1:8" ht="24.75" customHeight="1">
      <c r="A4" s="31" t="s">
        <v>33</v>
      </c>
      <c r="B4" s="460">
        <f>'APPLICATION BUDGET'!B3:H3</f>
        <v>0</v>
      </c>
      <c r="C4" s="460"/>
      <c r="D4" s="460"/>
      <c r="E4" s="460"/>
      <c r="F4" s="460"/>
      <c r="G4" s="460"/>
      <c r="H4" s="19"/>
    </row>
    <row r="5" spans="1:8" ht="33.75" customHeight="1">
      <c r="A5" s="394" t="s">
        <v>47</v>
      </c>
      <c r="B5" s="395"/>
      <c r="C5" s="395"/>
      <c r="D5" s="395"/>
      <c r="E5" s="395"/>
      <c r="F5" s="395"/>
      <c r="G5" s="396"/>
    </row>
    <row r="6" spans="1:8" ht="21" customHeight="1">
      <c r="A6" s="364" t="s">
        <v>50</v>
      </c>
      <c r="B6" s="486"/>
      <c r="C6" s="486"/>
      <c r="D6" s="486"/>
      <c r="E6" s="486"/>
      <c r="F6" s="486"/>
      <c r="G6" s="555"/>
    </row>
    <row r="7" spans="1:8" ht="24.75" customHeight="1">
      <c r="A7" s="538" t="s">
        <v>24</v>
      </c>
      <c r="B7" s="557" t="s">
        <v>247</v>
      </c>
      <c r="C7" s="558"/>
      <c r="D7" s="558"/>
      <c r="E7" s="558"/>
      <c r="F7" s="558"/>
      <c r="G7" s="559"/>
    </row>
    <row r="8" spans="1:8" ht="28.5" customHeight="1" thickBot="1">
      <c r="A8" s="368"/>
      <c r="B8" s="287" t="s">
        <v>235</v>
      </c>
      <c r="C8" s="287" t="s">
        <v>234</v>
      </c>
      <c r="D8" s="249" t="s">
        <v>237</v>
      </c>
      <c r="E8" s="287" t="s">
        <v>236</v>
      </c>
      <c r="F8" s="289" t="s">
        <v>239</v>
      </c>
      <c r="G8" s="249" t="s">
        <v>238</v>
      </c>
    </row>
    <row r="9" spans="1:8" ht="21" customHeight="1" thickTop="1">
      <c r="A9" s="413" t="s">
        <v>44</v>
      </c>
      <c r="B9" s="414"/>
      <c r="C9" s="414"/>
      <c r="D9" s="414"/>
      <c r="E9" s="414"/>
      <c r="F9" s="414"/>
      <c r="G9" s="414"/>
    </row>
    <row r="10" spans="1:8" ht="30" customHeight="1">
      <c r="A10" s="174" t="str">
        <f>IF(ISTEXT('VARIATION REQUEST'!A10),'VARIATION REQUEST'!A10,'APPROVED BUDGET'!A10)</f>
        <v>TEST</v>
      </c>
      <c r="B10" s="288">
        <f>IF(ISNUMBER('VARIATION REQUEST'!F10),'VARIATION REQUEST'!F10,'APPROVED BUDGET'!F10)</f>
        <v>0</v>
      </c>
      <c r="C10" s="288">
        <f>ACTUAL!F10</f>
        <v>0</v>
      </c>
      <c r="D10" s="232">
        <f>IF(ISERR((C10-B10)/'APPROVED BUDGET'!F142),0,(C10-B10)/'APPROVED BUDGET'!F142)</f>
        <v>0</v>
      </c>
      <c r="E10" s="288">
        <f>IF(ISNUMBER('VARIATION REQUEST'!G10),'VARIATION REQUEST'!G10,'APPROVED BUDGET'!G10)</f>
        <v>0</v>
      </c>
      <c r="F10" s="288">
        <f>ACTUAL!G10</f>
        <v>0</v>
      </c>
      <c r="G10" s="232">
        <f>IF(ISERR((F10-E10)/'APPROVED BUDGET'!G142),0,(F10-E10)/'APPROVED BUDGET'!G142)</f>
        <v>0</v>
      </c>
    </row>
    <row r="11" spans="1:8" ht="32.15" customHeight="1">
      <c r="A11" s="174">
        <f>IF(ISTEXT('VARIATION REQUEST'!A11),'VARIATION REQUEST'!A11,'APPROVED BUDGET'!A11)</f>
        <v>0</v>
      </c>
      <c r="B11" s="288">
        <f>IF(ISNUMBER('VARIATION REQUEST'!F11),'VARIATION REQUEST'!F11,'APPROVED BUDGET'!F11)</f>
        <v>0</v>
      </c>
      <c r="C11" s="288">
        <f>ACTUAL!F11</f>
        <v>0</v>
      </c>
      <c r="D11" s="232">
        <f>IF(ISERR((C11-B11)/'APPROVED BUDGET'!F142),0,(C11-B11)/'APPROVED BUDGET'!F142)</f>
        <v>0</v>
      </c>
      <c r="E11" s="288">
        <f>IF(ISNUMBER('VARIATION REQUEST'!G11),'VARIATION REQUEST'!G11,'APPROVED BUDGET'!G11)</f>
        <v>0</v>
      </c>
      <c r="F11" s="288">
        <f>ACTUAL!G11</f>
        <v>0</v>
      </c>
      <c r="G11" s="232">
        <f>IF(ISERR((F11-E11)/'APPROVED BUDGET'!G142),0,(F11-E11)/'APPROVED BUDGET'!G142)</f>
        <v>0</v>
      </c>
    </row>
    <row r="12" spans="1:8" ht="32.15" customHeight="1">
      <c r="A12" s="174">
        <f>IF(ISTEXT('VARIATION REQUEST'!A12),'VARIATION REQUEST'!A12,'APPROVED BUDGET'!A12)</f>
        <v>0</v>
      </c>
      <c r="B12" s="288">
        <f>IF(ISNUMBER('VARIATION REQUEST'!F12),'VARIATION REQUEST'!F12,'APPROVED BUDGET'!F12)</f>
        <v>0</v>
      </c>
      <c r="C12" s="288">
        <f>ACTUAL!F12</f>
        <v>0</v>
      </c>
      <c r="D12" s="232">
        <f>IF(ISERR((C12-B12)/'APPROVED BUDGET'!F142),0,(C12-B12)/'APPROVED BUDGET'!F142)</f>
        <v>0</v>
      </c>
      <c r="E12" s="288">
        <f>IF(ISNUMBER('VARIATION REQUEST'!G12),'VARIATION REQUEST'!G12,'APPROVED BUDGET'!G12)</f>
        <v>0</v>
      </c>
      <c r="F12" s="288">
        <f>ACTUAL!G12</f>
        <v>0</v>
      </c>
      <c r="G12" s="232">
        <f>IF(ISERR((F12-E12)/'APPROVED BUDGET'!G142),0,(F12-E12)/'APPROVED BUDGET'!G142)</f>
        <v>0</v>
      </c>
    </row>
    <row r="13" spans="1:8" ht="32.15" customHeight="1">
      <c r="A13" s="174">
        <f>IF(ISTEXT('VARIATION REQUEST'!A13),'VARIATION REQUEST'!A13,'APPROVED BUDGET'!A13)</f>
        <v>0</v>
      </c>
      <c r="B13" s="288">
        <f>IF(ISNUMBER('VARIATION REQUEST'!F13),'VARIATION REQUEST'!F13,'APPROVED BUDGET'!F13)</f>
        <v>0</v>
      </c>
      <c r="C13" s="288">
        <f>ACTUAL!F13</f>
        <v>0</v>
      </c>
      <c r="D13" s="232">
        <f>IF(ISERR((C13-B13)/'APPROVED BUDGET'!F142),0,(C13-B13)/'APPROVED BUDGET'!F142)</f>
        <v>0</v>
      </c>
      <c r="E13" s="288">
        <f>IF(ISNUMBER('VARIATION REQUEST'!G13),'VARIATION REQUEST'!G13,'APPROVED BUDGET'!G13)</f>
        <v>0</v>
      </c>
      <c r="F13" s="288">
        <f>ACTUAL!G13</f>
        <v>0</v>
      </c>
      <c r="G13" s="232">
        <f>IF(ISERR((F13-E13)/'APPROVED BUDGET'!G142),0,(F13-E13)/'APPROVED BUDGET'!G142)</f>
        <v>0</v>
      </c>
    </row>
    <row r="14" spans="1:8" ht="32.15" customHeight="1" thickBot="1">
      <c r="A14" s="102" t="s">
        <v>61</v>
      </c>
      <c r="B14" s="79">
        <f>SUM(B10:B13)</f>
        <v>0</v>
      </c>
      <c r="C14" s="79">
        <f>SUM(C10:C13)</f>
        <v>0</v>
      </c>
      <c r="D14" s="234">
        <f>IF(ISERR((C14-B14)/'APPROVED BUDGET'!F142),0,(C14-B14)/'APPROVED BUDGET'!F142)</f>
        <v>0</v>
      </c>
      <c r="E14" s="79">
        <f>SUM(E10:E13)</f>
        <v>0</v>
      </c>
      <c r="F14" s="79">
        <f>SUM(F10:F13)</f>
        <v>0</v>
      </c>
      <c r="G14" s="234">
        <f>IF(ISERR((F14-E14)/'APPROVED BUDGET'!G142),0,(F14-E14)/'APPROVED BUDGET'!G142)</f>
        <v>0</v>
      </c>
    </row>
    <row r="15" spans="1:8" ht="21" customHeight="1" thickTop="1">
      <c r="A15" s="380" t="s">
        <v>45</v>
      </c>
      <c r="B15" s="381"/>
      <c r="C15" s="381"/>
      <c r="D15" s="381"/>
      <c r="E15" s="381"/>
      <c r="F15" s="381"/>
      <c r="G15" s="382"/>
    </row>
    <row r="16" spans="1:8" ht="29.25" customHeight="1">
      <c r="A16" s="174">
        <f>IF(ISTEXT('VARIATION REQUEST'!A16),'VARIATION REQUEST'!A16,'APPROVED BUDGET'!A16)</f>
        <v>0</v>
      </c>
      <c r="B16" s="288">
        <f>IF(ISNUMBER('VARIATION REQUEST'!F16),'VARIATION REQUEST'!F16,'APPROVED BUDGET'!F16)</f>
        <v>0</v>
      </c>
      <c r="C16" s="288">
        <f>ACTUAL!F16</f>
        <v>0</v>
      </c>
      <c r="D16" s="232">
        <f>IF(ISERR((C16-B16)/'APPROVED BUDGET'!F142),0,(C16-B16)/'APPROVED BUDGET'!F142)</f>
        <v>0</v>
      </c>
      <c r="E16" s="288">
        <f>IF(ISNUMBER('VARIATION REQUEST'!G16),'VARIATION REQUEST'!G16,'APPROVED BUDGET'!G16)</f>
        <v>0</v>
      </c>
      <c r="F16" s="288">
        <f>ACTUAL!G16</f>
        <v>0</v>
      </c>
      <c r="G16" s="232">
        <f>IF(ISERR((F16-E16)/'APPROVED BUDGET'!G142),0,(F16-E16)/'APPROVED BUDGET'!G142)</f>
        <v>0</v>
      </c>
    </row>
    <row r="17" spans="1:11" ht="32.15" customHeight="1">
      <c r="A17" s="174">
        <f>IF(ISTEXT('VARIATION REQUEST'!A17),'VARIATION REQUEST'!A17,'APPROVED BUDGET'!A17)</f>
        <v>0</v>
      </c>
      <c r="B17" s="288">
        <f>IF(ISNUMBER('VARIATION REQUEST'!F17),'VARIATION REQUEST'!F17,'APPROVED BUDGET'!F17)</f>
        <v>0</v>
      </c>
      <c r="C17" s="288">
        <f>ACTUAL!F17</f>
        <v>0</v>
      </c>
      <c r="D17" s="232">
        <f>IF(ISERR((C17-B17)/'APPROVED BUDGET'!F142),0,(C17-B17)/'APPROVED BUDGET'!F142)</f>
        <v>0</v>
      </c>
      <c r="E17" s="288">
        <f>IF(ISNUMBER('VARIATION REQUEST'!G17),'VARIATION REQUEST'!G17,'APPROVED BUDGET'!G17)</f>
        <v>0</v>
      </c>
      <c r="F17" s="288">
        <f>ACTUAL!G17</f>
        <v>0</v>
      </c>
      <c r="G17" s="232">
        <f>IF(ISERR((F17-E17)/'APPROVED BUDGET'!G142),0,(F17-E17)/'APPROVED BUDGET'!G142)</f>
        <v>0</v>
      </c>
    </row>
    <row r="18" spans="1:11" ht="32.15" customHeight="1">
      <c r="A18" s="174">
        <f>IF(ISTEXT('VARIATION REQUEST'!A18),'VARIATION REQUEST'!A18,'APPROVED BUDGET'!A18)</f>
        <v>0</v>
      </c>
      <c r="B18" s="288">
        <f>IF(ISNUMBER('VARIATION REQUEST'!F18),'VARIATION REQUEST'!F18,'APPROVED BUDGET'!F18)</f>
        <v>0</v>
      </c>
      <c r="C18" s="288">
        <f>ACTUAL!F18</f>
        <v>0</v>
      </c>
      <c r="D18" s="232">
        <f>IF(ISERR((C18-B18)/'APPROVED BUDGET'!F142),0,(C18-B18)/'APPROVED BUDGET'!F142)</f>
        <v>0</v>
      </c>
      <c r="E18" s="288">
        <f>IF(ISNUMBER('VARIATION REQUEST'!G18),'VARIATION REQUEST'!G18,'APPROVED BUDGET'!G18)</f>
        <v>0</v>
      </c>
      <c r="F18" s="288">
        <f>ACTUAL!G18</f>
        <v>0</v>
      </c>
      <c r="G18" s="232">
        <f>IF(ISERR((F18-E18)/'APPROVED BUDGET'!G142),0,(F18-E18)/'APPROVED BUDGET'!G142)</f>
        <v>0</v>
      </c>
    </row>
    <row r="19" spans="1:11" ht="32.15" customHeight="1">
      <c r="A19" s="174">
        <f>IF(ISTEXT('VARIATION REQUEST'!A19),'VARIATION REQUEST'!A19,'APPROVED BUDGET'!A19)</f>
        <v>0</v>
      </c>
      <c r="B19" s="288">
        <f>IF(ISNUMBER('VARIATION REQUEST'!F19),'VARIATION REQUEST'!F19,'APPROVED BUDGET'!F19)</f>
        <v>0</v>
      </c>
      <c r="C19" s="288">
        <f>ACTUAL!F19</f>
        <v>0</v>
      </c>
      <c r="D19" s="232">
        <f>IF(ISERR((C19-B19)/'APPROVED BUDGET'!F142),0,(C19-B19)/'APPROVED BUDGET'!F142)</f>
        <v>0</v>
      </c>
      <c r="E19" s="288">
        <f>IF(ISNUMBER('VARIATION REQUEST'!G19),'VARIATION REQUEST'!G19,'APPROVED BUDGET'!G19)</f>
        <v>0</v>
      </c>
      <c r="F19" s="288">
        <f>ACTUAL!G19</f>
        <v>0</v>
      </c>
      <c r="G19" s="232">
        <f>IF(ISERR((F19-E19)/'APPROVED BUDGET'!G142),0,(F19-E19)/'APPROVED BUDGET'!G142)</f>
        <v>0</v>
      </c>
    </row>
    <row r="20" spans="1:11" ht="32.15" customHeight="1" thickBot="1">
      <c r="A20" s="101" t="s">
        <v>62</v>
      </c>
      <c r="B20" s="79">
        <f>SUM(B16:B19)</f>
        <v>0</v>
      </c>
      <c r="C20" s="79">
        <f>SUM(C16:C19)</f>
        <v>0</v>
      </c>
      <c r="D20" s="234">
        <f>IF(ISERR((C20-B20)/'APPROVED BUDGET'!F142),0,(C20-B20)/'APPROVED BUDGET'!F142)</f>
        <v>0</v>
      </c>
      <c r="E20" s="79">
        <f>SUM(E16:E19)</f>
        <v>0</v>
      </c>
      <c r="F20" s="79">
        <f>SUM(F16:F19)</f>
        <v>0</v>
      </c>
      <c r="G20" s="234">
        <f>IF(ISERR((F20-E20)/'APPROVED BUDGET'!G142),0,(F20-E20)/'APPROVED BUDGET'!G142)</f>
        <v>0</v>
      </c>
      <c r="H20" s="284"/>
      <c r="I20" s="20"/>
    </row>
    <row r="21" spans="1:11" ht="20.149999999999999" customHeight="1" thickTop="1" thickBot="1">
      <c r="A21" s="383"/>
      <c r="B21" s="384"/>
      <c r="C21" s="384"/>
      <c r="D21" s="384"/>
      <c r="E21" s="384"/>
      <c r="F21" s="384"/>
      <c r="G21" s="556"/>
      <c r="H21" s="23"/>
      <c r="I21" s="23"/>
      <c r="J21" s="23"/>
      <c r="K21" s="23"/>
    </row>
    <row r="22" spans="1:11" ht="21" customHeight="1" thickTop="1">
      <c r="A22" s="407" t="s">
        <v>18</v>
      </c>
      <c r="B22" s="408"/>
      <c r="C22" s="408"/>
      <c r="D22" s="408"/>
      <c r="E22" s="408"/>
      <c r="F22" s="408"/>
      <c r="G22" s="531"/>
    </row>
    <row r="23" spans="1:11" ht="32.25" customHeight="1">
      <c r="A23" s="174">
        <f>IF(ISTEXT('VARIATION REQUEST'!A23),'VARIATION REQUEST'!A23,'APPROVED BUDGET'!A23)</f>
        <v>0</v>
      </c>
      <c r="B23" s="288">
        <f>IF(ISNUMBER('VARIATION REQUEST'!F23),'VARIATION REQUEST'!F23,'APPROVED BUDGET'!F23)</f>
        <v>0</v>
      </c>
      <c r="C23" s="288">
        <f>ACTUAL!F23</f>
        <v>0</v>
      </c>
      <c r="D23" s="232">
        <f>IF(ISERR((C23-B23)/'APPROVED BUDGET'!F142),0,(C23-B23)/'APPROVED BUDGET'!F142)</f>
        <v>0</v>
      </c>
      <c r="E23" s="288">
        <f>IF(ISNUMBER('VARIATION REQUEST'!G23),'VARIATION REQUEST'!G23,'APPROVED BUDGET'!G23)</f>
        <v>0</v>
      </c>
      <c r="F23" s="288">
        <f>ACTUAL!G23</f>
        <v>0</v>
      </c>
      <c r="G23" s="232">
        <f>IF(ISERR((F23-E23)/'APPROVED BUDGET'!G142),0,(F23-E23)/'APPROVED BUDGET'!G142)</f>
        <v>0</v>
      </c>
    </row>
    <row r="24" spans="1:11" ht="32.15" customHeight="1">
      <c r="A24" s="174">
        <f>IF(ISTEXT('VARIATION REQUEST'!A24),'VARIATION REQUEST'!A24,'APPROVED BUDGET'!A24)</f>
        <v>0</v>
      </c>
      <c r="B24" s="288">
        <f>IF(ISNUMBER('VARIATION REQUEST'!F24),'VARIATION REQUEST'!F24,'APPROVED BUDGET'!F24)</f>
        <v>0</v>
      </c>
      <c r="C24" s="288">
        <f>ACTUAL!F24</f>
        <v>0</v>
      </c>
      <c r="D24" s="232">
        <f>IF(ISERR((C24-B24)/'APPROVED BUDGET'!F142),0,(C24-B24)/'APPROVED BUDGET'!F142)</f>
        <v>0</v>
      </c>
      <c r="E24" s="288">
        <f>IF(ISNUMBER('VARIATION REQUEST'!G24),'VARIATION REQUEST'!G24,'APPROVED BUDGET'!G24)</f>
        <v>0</v>
      </c>
      <c r="F24" s="288">
        <f>ACTUAL!G24</f>
        <v>0</v>
      </c>
      <c r="G24" s="232">
        <f>IF(ISERR((F24-E24)/'APPROVED BUDGET'!G142),0,(F24-E24)/'APPROVED BUDGET'!G142)</f>
        <v>0</v>
      </c>
    </row>
    <row r="25" spans="1:11" ht="32.15" customHeight="1">
      <c r="A25" s="174">
        <f>IF(ISTEXT('VARIATION REQUEST'!A25),'VARIATION REQUEST'!A25,'APPROVED BUDGET'!A25)</f>
        <v>0</v>
      </c>
      <c r="B25" s="288">
        <f>IF(ISNUMBER('VARIATION REQUEST'!F25),'VARIATION REQUEST'!F25,'APPROVED BUDGET'!F25)</f>
        <v>0</v>
      </c>
      <c r="C25" s="288">
        <f>ACTUAL!F25</f>
        <v>0</v>
      </c>
      <c r="D25" s="232">
        <f>IF(ISERR((C25-B25)/'APPROVED BUDGET'!F142),0,(C25-B25)/'APPROVED BUDGET'!F142)</f>
        <v>0</v>
      </c>
      <c r="E25" s="288">
        <f>IF(ISNUMBER('VARIATION REQUEST'!G25),'VARIATION REQUEST'!G25,'APPROVED BUDGET'!G25)</f>
        <v>0</v>
      </c>
      <c r="F25" s="288">
        <f>ACTUAL!G25</f>
        <v>0</v>
      </c>
      <c r="G25" s="232">
        <f>IF(ISERR((F25-E25)/'APPROVED BUDGET'!G142),0,(F25-E25)/'APPROVED BUDGET'!G142)</f>
        <v>0</v>
      </c>
    </row>
    <row r="26" spans="1:11" ht="32.15" customHeight="1">
      <c r="A26" s="174">
        <f>IF(ISTEXT('VARIATION REQUEST'!A26),'VARIATION REQUEST'!A26,'APPROVED BUDGET'!A26)</f>
        <v>0</v>
      </c>
      <c r="B26" s="288">
        <f>IF(ISNUMBER('VARIATION REQUEST'!F26),'VARIATION REQUEST'!F26,'APPROVED BUDGET'!F26)</f>
        <v>0</v>
      </c>
      <c r="C26" s="288">
        <f>ACTUAL!F26</f>
        <v>0</v>
      </c>
      <c r="D26" s="232">
        <f>IF(ISERR((C26-B26)/'APPROVED BUDGET'!F142),0,(C26-B26)/'APPROVED BUDGET'!F142)</f>
        <v>0</v>
      </c>
      <c r="E26" s="288">
        <f>IF(ISNUMBER('VARIATION REQUEST'!G26),'VARIATION REQUEST'!G26,'APPROVED BUDGET'!G26)</f>
        <v>0</v>
      </c>
      <c r="F26" s="288">
        <f>ACTUAL!G26</f>
        <v>0</v>
      </c>
      <c r="G26" s="232">
        <f>IF(ISERR((F26-E26)/'APPROVED BUDGET'!G142),0,(F26-E26)/'APPROVED BUDGET'!G142)</f>
        <v>0</v>
      </c>
    </row>
    <row r="27" spans="1:11" ht="32.15" customHeight="1">
      <c r="A27" s="174">
        <f>IF(ISTEXT('VARIATION REQUEST'!A27),'VARIATION REQUEST'!A27,'APPROVED BUDGET'!A27)</f>
        <v>0</v>
      </c>
      <c r="B27" s="288">
        <f>IF(ISNUMBER('VARIATION REQUEST'!F27),'VARIATION REQUEST'!F27,'APPROVED BUDGET'!F27)</f>
        <v>0</v>
      </c>
      <c r="C27" s="288">
        <f>ACTUAL!F27</f>
        <v>0</v>
      </c>
      <c r="D27" s="232">
        <f>IF(ISERR((C27-B27)/'APPROVED BUDGET'!F142),0,(C27-B27)/'APPROVED BUDGET'!F142)</f>
        <v>0</v>
      </c>
      <c r="E27" s="288">
        <f>IF(ISNUMBER('VARIATION REQUEST'!G27),'VARIATION REQUEST'!G27,'APPROVED BUDGET'!G27)</f>
        <v>0</v>
      </c>
      <c r="F27" s="288">
        <f>ACTUAL!G27</f>
        <v>0</v>
      </c>
      <c r="G27" s="232">
        <f>IF(ISERR((F27-E27)/'APPROVED BUDGET'!G142),0,(F27-E27)/'APPROVED BUDGET'!G142)</f>
        <v>0</v>
      </c>
    </row>
    <row r="28" spans="1:11" ht="32.15" customHeight="1" thickBot="1">
      <c r="A28" s="102" t="s">
        <v>63</v>
      </c>
      <c r="B28" s="79">
        <f>SUM(B23:B27)</f>
        <v>0</v>
      </c>
      <c r="C28" s="79">
        <f>SUM(C23:C27)</f>
        <v>0</v>
      </c>
      <c r="D28" s="234">
        <f>IF(ISERR((C28-B28)/'APPROVED BUDGET'!F142),0,(C28-B28)/'APPROVED BUDGET'!F142)</f>
        <v>0</v>
      </c>
      <c r="E28" s="79">
        <f>SUM(E23:E27)</f>
        <v>0</v>
      </c>
      <c r="F28" s="79">
        <f>SUM(F23:F27)</f>
        <v>0</v>
      </c>
      <c r="G28" s="234">
        <f>IF(ISERR((F28-E28)/'APPROVED BUDGET'!G142),0,(F28-E28)/'APPROVED BUDGET'!G142)</f>
        <v>0</v>
      </c>
    </row>
    <row r="29" spans="1:11" ht="39.65" customHeight="1" thickTop="1">
      <c r="A29" s="550" t="s">
        <v>24</v>
      </c>
      <c r="B29" s="557" t="s">
        <v>247</v>
      </c>
      <c r="C29" s="558"/>
      <c r="D29" s="558"/>
      <c r="E29" s="558"/>
      <c r="F29" s="558"/>
      <c r="G29" s="559"/>
    </row>
    <row r="30" spans="1:11" ht="27.75" customHeight="1" thickBot="1">
      <c r="A30" s="551"/>
      <c r="B30" s="287" t="s">
        <v>235</v>
      </c>
      <c r="C30" s="287" t="s">
        <v>234</v>
      </c>
      <c r="D30" s="160" t="s">
        <v>93</v>
      </c>
      <c r="E30" s="289" t="s">
        <v>236</v>
      </c>
      <c r="F30" s="289" t="s">
        <v>239</v>
      </c>
      <c r="G30" s="160" t="s">
        <v>93</v>
      </c>
    </row>
    <row r="31" spans="1:11" ht="21" customHeight="1" thickTop="1">
      <c r="A31" s="552" t="s">
        <v>73</v>
      </c>
      <c r="B31" s="553"/>
      <c r="C31" s="553"/>
      <c r="D31" s="553"/>
      <c r="E31" s="553"/>
      <c r="F31" s="553"/>
      <c r="G31" s="554"/>
    </row>
    <row r="32" spans="1:11" ht="32.25" customHeight="1">
      <c r="A32" s="174">
        <f>IF(ISTEXT('VARIATION REQUEST'!A32),'VARIATION REQUEST'!A32,'APPROVED BUDGET'!A32)</f>
        <v>0</v>
      </c>
      <c r="B32" s="288">
        <f>IF(ISNUMBER('VARIATION REQUEST'!F32),'VARIATION REQUEST'!F32,'APPROVED BUDGET'!F32)</f>
        <v>0</v>
      </c>
      <c r="C32" s="288">
        <f>ACTUAL!F32</f>
        <v>0</v>
      </c>
      <c r="D32" s="232">
        <f>IF(ISERR((C32-B32)/'APPROVED BUDGET'!F142),0,(C32-B32)/'APPROVED BUDGET'!F142)</f>
        <v>0</v>
      </c>
      <c r="E32" s="288">
        <f>IF(ISNUMBER('VARIATION REQUEST'!G32),'VARIATION REQUEST'!G32,'APPROVED BUDGET'!G32)</f>
        <v>0</v>
      </c>
      <c r="F32" s="288">
        <f>ACTUAL!G32</f>
        <v>0</v>
      </c>
      <c r="G32" s="232">
        <f>IF(ISERR((F32-E32)/'APPROVED BUDGET'!G142),0,(F32-E32)/'APPROVED BUDGET'!G142)</f>
        <v>0</v>
      </c>
    </row>
    <row r="33" spans="1:7" ht="32.15" customHeight="1">
      <c r="A33" s="174">
        <f>IF(ISTEXT('VARIATION REQUEST'!A33),'VARIATION REQUEST'!A33,'APPROVED BUDGET'!A33)</f>
        <v>0</v>
      </c>
      <c r="B33" s="288">
        <f>IF(ISNUMBER('VARIATION REQUEST'!F33),'VARIATION REQUEST'!F33,'APPROVED BUDGET'!F33)</f>
        <v>0</v>
      </c>
      <c r="C33" s="288">
        <f>ACTUAL!F33</f>
        <v>0</v>
      </c>
      <c r="D33" s="232">
        <f>IF(ISERR((C33-B33)/'APPROVED BUDGET'!F142),0,(C33-B33)/'APPROVED BUDGET'!F142)</f>
        <v>0</v>
      </c>
      <c r="E33" s="288">
        <f>IF(ISNUMBER('VARIATION REQUEST'!G33),'VARIATION REQUEST'!G33,'APPROVED BUDGET'!G33)</f>
        <v>0</v>
      </c>
      <c r="F33" s="288">
        <f>ACTUAL!G33</f>
        <v>0</v>
      </c>
      <c r="G33" s="232">
        <f>IF(ISERR((F33-E33)/'APPROVED BUDGET'!G142),0,(F33-E33)/'APPROVED BUDGET'!G142)</f>
        <v>0</v>
      </c>
    </row>
    <row r="34" spans="1:7" ht="32.15" customHeight="1">
      <c r="A34" s="174">
        <f>IF(ISTEXT('VARIATION REQUEST'!A34),'VARIATION REQUEST'!A34,'APPROVED BUDGET'!A34)</f>
        <v>0</v>
      </c>
      <c r="B34" s="288">
        <f>IF(ISNUMBER('VARIATION REQUEST'!F34),'VARIATION REQUEST'!F34,'APPROVED BUDGET'!F34)</f>
        <v>0</v>
      </c>
      <c r="C34" s="288">
        <f>ACTUAL!F34</f>
        <v>0</v>
      </c>
      <c r="D34" s="232">
        <f>IF(ISERR((C34-B34)/'APPROVED BUDGET'!F142),0,(C34-B34)/'APPROVED BUDGET'!F142)</f>
        <v>0</v>
      </c>
      <c r="E34" s="288">
        <f>IF(ISNUMBER('VARIATION REQUEST'!G34),'VARIATION REQUEST'!G34,'APPROVED BUDGET'!G34)</f>
        <v>0</v>
      </c>
      <c r="F34" s="288">
        <f>ACTUAL!G34</f>
        <v>0</v>
      </c>
      <c r="G34" s="232">
        <f>IF(ISERR((F34-E34)/'APPROVED BUDGET'!G142),0,(F34-E34)/'APPROVED BUDGET'!G142)</f>
        <v>0</v>
      </c>
    </row>
    <row r="35" spans="1:7" ht="32.15" customHeight="1">
      <c r="A35" s="174">
        <f>IF(ISTEXT('VARIATION REQUEST'!A35),'VARIATION REQUEST'!A35,'APPROVED BUDGET'!A35)</f>
        <v>0</v>
      </c>
      <c r="B35" s="288">
        <f>IF(ISNUMBER('VARIATION REQUEST'!F35),'VARIATION REQUEST'!F35,'APPROVED BUDGET'!F35)</f>
        <v>0</v>
      </c>
      <c r="C35" s="288">
        <f>ACTUAL!F35</f>
        <v>0</v>
      </c>
      <c r="D35" s="232">
        <f>IF(ISERR((C35-B35)/'APPROVED BUDGET'!F142),0,(C35-B35)/'APPROVED BUDGET'!F142)</f>
        <v>0</v>
      </c>
      <c r="E35" s="288">
        <f>IF(ISNUMBER('VARIATION REQUEST'!G35),'VARIATION REQUEST'!G35,'APPROVED BUDGET'!G35)</f>
        <v>0</v>
      </c>
      <c r="F35" s="288">
        <f>ACTUAL!G35</f>
        <v>0</v>
      </c>
      <c r="G35" s="232">
        <f>IF(ISERR((F35-E35)/'APPROVED BUDGET'!G142),0,(F35-E35)/'APPROVED BUDGET'!G142)</f>
        <v>0</v>
      </c>
    </row>
    <row r="36" spans="1:7" ht="32.15" customHeight="1">
      <c r="A36" s="174">
        <f>IF(ISTEXT('VARIATION REQUEST'!A36),'VARIATION REQUEST'!A36,'APPROVED BUDGET'!A36)</f>
        <v>0</v>
      </c>
      <c r="B36" s="288">
        <f>IF(ISNUMBER('VARIATION REQUEST'!F36),'VARIATION REQUEST'!F36,'APPROVED BUDGET'!F36)</f>
        <v>0</v>
      </c>
      <c r="C36" s="288">
        <f>ACTUAL!F36</f>
        <v>0</v>
      </c>
      <c r="D36" s="232">
        <f>IF(ISERR((C36-B36)/'APPROVED BUDGET'!F142),0,(C36-B36)/'APPROVED BUDGET'!F142)</f>
        <v>0</v>
      </c>
      <c r="E36" s="288">
        <f>IF(ISNUMBER('VARIATION REQUEST'!G36),'VARIATION REQUEST'!G36,'APPROVED BUDGET'!G36)</f>
        <v>0</v>
      </c>
      <c r="F36" s="288">
        <f>ACTUAL!G36</f>
        <v>0</v>
      </c>
      <c r="G36" s="232">
        <f>IF(ISERR((F36-E36)/'APPROVED BUDGET'!G142),0,(F36-E36)/'APPROVED BUDGET'!G142)</f>
        <v>0</v>
      </c>
    </row>
    <row r="37" spans="1:7" ht="32.15" customHeight="1">
      <c r="A37" s="174">
        <f>IF(ISTEXT('VARIATION REQUEST'!A37),'VARIATION REQUEST'!A37,'APPROVED BUDGET'!A37)</f>
        <v>0</v>
      </c>
      <c r="B37" s="288">
        <f>IF(ISNUMBER('VARIATION REQUEST'!F37),'VARIATION REQUEST'!F37,'APPROVED BUDGET'!F37)</f>
        <v>0</v>
      </c>
      <c r="C37" s="288">
        <f>ACTUAL!F37</f>
        <v>0</v>
      </c>
      <c r="D37" s="232">
        <f>IF(ISERR((C37-B37)/'APPROVED BUDGET'!F142),0,(C37-B37)/'APPROVED BUDGET'!F142)</f>
        <v>0</v>
      </c>
      <c r="E37" s="288">
        <f>IF(ISNUMBER('VARIATION REQUEST'!G37),'VARIATION REQUEST'!G37,'APPROVED BUDGET'!G37)</f>
        <v>0</v>
      </c>
      <c r="F37" s="288">
        <f>ACTUAL!G37</f>
        <v>0</v>
      </c>
      <c r="G37" s="232">
        <f>IF(ISERR((F37-E37)/'APPROVED BUDGET'!G142),0,(F37-E37)/'APPROVED BUDGET'!G142)</f>
        <v>0</v>
      </c>
    </row>
    <row r="38" spans="1:7" ht="32.15" customHeight="1">
      <c r="A38" s="174">
        <f>IF(ISTEXT('VARIATION REQUEST'!A38),'VARIATION REQUEST'!A38,'APPROVED BUDGET'!A38)</f>
        <v>0</v>
      </c>
      <c r="B38" s="288">
        <f>IF(ISNUMBER('VARIATION REQUEST'!F38),'VARIATION REQUEST'!F38,'APPROVED BUDGET'!F38)</f>
        <v>0</v>
      </c>
      <c r="C38" s="288">
        <f>ACTUAL!F38</f>
        <v>0</v>
      </c>
      <c r="D38" s="232">
        <f>IF(ISERR((C38-B38)/'APPROVED BUDGET'!F142),0,(C38-B38)/'APPROVED BUDGET'!F142)</f>
        <v>0</v>
      </c>
      <c r="E38" s="288">
        <f>IF(ISNUMBER('VARIATION REQUEST'!G38),'VARIATION REQUEST'!G38,'APPROVED BUDGET'!G38)</f>
        <v>0</v>
      </c>
      <c r="F38" s="288">
        <f>ACTUAL!G38</f>
        <v>0</v>
      </c>
      <c r="G38" s="232">
        <f>IF(ISERR((F38-E38)/'APPROVED BUDGET'!G142),0,(F38-E38)/'APPROVED BUDGET'!G142)</f>
        <v>0</v>
      </c>
    </row>
    <row r="39" spans="1:7" ht="32.15" customHeight="1" thickBot="1">
      <c r="A39" s="102" t="s">
        <v>64</v>
      </c>
      <c r="B39" s="79">
        <f>SUM(B32:B38)</f>
        <v>0</v>
      </c>
      <c r="C39" s="79">
        <f>SUM(C32:C38)</f>
        <v>0</v>
      </c>
      <c r="D39" s="234">
        <f>IF(ISERR((C39-B39)/'APPROVED BUDGET'!F142),0,(C39-B39)/'APPROVED BUDGET'!F142)</f>
        <v>0</v>
      </c>
      <c r="E39" s="79">
        <f>SUM(E32:E38)</f>
        <v>0</v>
      </c>
      <c r="F39" s="79">
        <f>SUM(F32:F38)</f>
        <v>0</v>
      </c>
      <c r="G39" s="234">
        <f>IF(ISERR((F39-E39)/'APPROVED BUDGET'!G142),0,(F39-E39)/'APPROVED BUDGET'!G142)</f>
        <v>0</v>
      </c>
    </row>
    <row r="40" spans="1:7" ht="21" customHeight="1" thickTop="1">
      <c r="A40" s="403" t="s">
        <v>46</v>
      </c>
      <c r="B40" s="404"/>
      <c r="C40" s="404"/>
      <c r="D40" s="404"/>
      <c r="E40" s="404"/>
      <c r="F40" s="404"/>
      <c r="G40" s="405"/>
    </row>
    <row r="41" spans="1:7" ht="31.5" customHeight="1">
      <c r="A41" s="174">
        <f>IF(ISTEXT('VARIATION REQUEST'!A41),'VARIATION REQUEST'!A41,'APPROVED BUDGET'!A41)</f>
        <v>0</v>
      </c>
      <c r="B41" s="288">
        <f>IF(ISNUMBER('VARIATION REQUEST'!F41),'VARIATION REQUEST'!F41,'APPROVED BUDGET'!F41)</f>
        <v>0</v>
      </c>
      <c r="C41" s="288">
        <f>ACTUAL!F41</f>
        <v>0</v>
      </c>
      <c r="D41" s="232">
        <f>IF(ISERR((C41-B41)/'APPROVED BUDGET'!F142),0,(C41-B41)/'APPROVED BUDGET'!F142)</f>
        <v>0</v>
      </c>
      <c r="E41" s="288">
        <f>IF(ISNUMBER('VARIATION REQUEST'!G41),'VARIATION REQUEST'!G41,'APPROVED BUDGET'!G41)</f>
        <v>0</v>
      </c>
      <c r="F41" s="288">
        <f>ACTUAL!G41</f>
        <v>0</v>
      </c>
      <c r="G41" s="232">
        <f>IF(ISERR((F41-E41)/'APPROVED BUDGET'!G142),0,(F41-E41)/'APPROVED BUDGET'!G142)</f>
        <v>0</v>
      </c>
    </row>
    <row r="42" spans="1:7" ht="32.15" customHeight="1">
      <c r="A42" s="174">
        <f>IF(ISTEXT('VARIATION REQUEST'!A42),'VARIATION REQUEST'!A42,'APPROVED BUDGET'!A42)</f>
        <v>0</v>
      </c>
      <c r="B42" s="288">
        <f>IF(ISNUMBER('VARIATION REQUEST'!F42),'VARIATION REQUEST'!F42,'APPROVED BUDGET'!F42)</f>
        <v>0</v>
      </c>
      <c r="C42" s="288">
        <f>ACTUAL!F42</f>
        <v>0</v>
      </c>
      <c r="D42" s="232">
        <f>IF(ISERR((C42-B42)/'APPROVED BUDGET'!F142),0,(C42-B42)/'APPROVED BUDGET'!F142)</f>
        <v>0</v>
      </c>
      <c r="E42" s="288">
        <f>IF(ISNUMBER('VARIATION REQUEST'!G42),'VARIATION REQUEST'!G42,'APPROVED BUDGET'!G42)</f>
        <v>0</v>
      </c>
      <c r="F42" s="288">
        <f>ACTUAL!G42</f>
        <v>0</v>
      </c>
      <c r="G42" s="232">
        <f>IF(ISERR((F42-E42)/'APPROVED BUDGET'!G142),0,(F42-E42)/'APPROVED BUDGET'!G142)</f>
        <v>0</v>
      </c>
    </row>
    <row r="43" spans="1:7" ht="32.15" customHeight="1">
      <c r="A43" s="174">
        <f>IF(ISTEXT('VARIATION REQUEST'!A43),'VARIATION REQUEST'!A43,'APPROVED BUDGET'!A43)</f>
        <v>0</v>
      </c>
      <c r="B43" s="288">
        <f>IF(ISNUMBER('VARIATION REQUEST'!F43),'VARIATION REQUEST'!F43,'APPROVED BUDGET'!F43)</f>
        <v>0</v>
      </c>
      <c r="C43" s="288">
        <f>ACTUAL!F43</f>
        <v>0</v>
      </c>
      <c r="D43" s="232">
        <f>IF(ISERR((C43-B43)/'APPROVED BUDGET'!F142),0,(C43-B43)/'APPROVED BUDGET'!F142)</f>
        <v>0</v>
      </c>
      <c r="E43" s="288">
        <f>IF(ISNUMBER('VARIATION REQUEST'!G43),'VARIATION REQUEST'!G43,'APPROVED BUDGET'!G43)</f>
        <v>0</v>
      </c>
      <c r="F43" s="288">
        <f>ACTUAL!G43</f>
        <v>0</v>
      </c>
      <c r="G43" s="232">
        <f>IF(ISERR((F43-E43)/'APPROVED BUDGET'!G142),0,(F43-E43)/'APPROVED BUDGET'!G142)</f>
        <v>0</v>
      </c>
    </row>
    <row r="44" spans="1:7" ht="32.15" customHeight="1" thickBot="1">
      <c r="A44" s="102" t="s">
        <v>65</v>
      </c>
      <c r="B44" s="79">
        <f>SUM(B41:B43)</f>
        <v>0</v>
      </c>
      <c r="C44" s="79">
        <f>SUM(C41:C43)</f>
        <v>0</v>
      </c>
      <c r="D44" s="234">
        <f>IF(ISERR((C44-B44)/'APPROVED BUDGET'!F142),0,(C44-B44)/'APPROVED BUDGET'!F142)</f>
        <v>0</v>
      </c>
      <c r="E44" s="79">
        <f>SUM(E41:E43)</f>
        <v>0</v>
      </c>
      <c r="F44" s="79">
        <f>SUM(F41:F43)</f>
        <v>0</v>
      </c>
      <c r="G44" s="234">
        <f>IF(ISERR((F44-E44)/'APPROVED BUDGET'!G142),0,(F44-E44)/'APPROVED BUDGET'!G142)</f>
        <v>0</v>
      </c>
    </row>
    <row r="45" spans="1:7" ht="21" customHeight="1" thickTop="1">
      <c r="A45" s="403" t="s">
        <v>19</v>
      </c>
      <c r="B45" s="404"/>
      <c r="C45" s="404"/>
      <c r="D45" s="404"/>
      <c r="E45" s="404"/>
      <c r="F45" s="404"/>
      <c r="G45" s="405"/>
    </row>
    <row r="46" spans="1:7" ht="31.5" customHeight="1">
      <c r="A46" s="174">
        <f>IF(ISTEXT('VARIATION REQUEST'!A46),'VARIATION REQUEST'!A46,'APPROVED BUDGET'!A46)</f>
        <v>0</v>
      </c>
      <c r="B46" s="288">
        <f>IF(ISNUMBER('VARIATION REQUEST'!F46),'VARIATION REQUEST'!F46,'APPROVED BUDGET'!F46)</f>
        <v>0</v>
      </c>
      <c r="C46" s="288">
        <f>ACTUAL!F46</f>
        <v>0</v>
      </c>
      <c r="D46" s="232">
        <f>IF(ISERR((C46-B46)/'APPROVED BUDGET'!F142),0,(C46-B46)/'APPROVED BUDGET'!F142)</f>
        <v>0</v>
      </c>
      <c r="E46" s="288">
        <f>IF(ISNUMBER('VARIATION REQUEST'!G46),'VARIATION REQUEST'!G46,'APPROVED BUDGET'!G46)</f>
        <v>0</v>
      </c>
      <c r="F46" s="288">
        <f>ACTUAL!G46</f>
        <v>0</v>
      </c>
      <c r="G46" s="232">
        <f>IF(ISERR((F46-E46)/'APPROVED BUDGET'!G142),0,(F46-E46)/'APPROVED BUDGET'!G142)</f>
        <v>0</v>
      </c>
    </row>
    <row r="47" spans="1:7" ht="32.15" customHeight="1">
      <c r="A47" s="174">
        <f>IF(ISTEXT('VARIATION REQUEST'!A47),'VARIATION REQUEST'!A47,'APPROVED BUDGET'!A47)</f>
        <v>0</v>
      </c>
      <c r="B47" s="288">
        <f>IF(ISNUMBER('VARIATION REQUEST'!F47),'VARIATION REQUEST'!F47,'APPROVED BUDGET'!F47)</f>
        <v>0</v>
      </c>
      <c r="C47" s="288">
        <f>ACTUAL!F47</f>
        <v>0</v>
      </c>
      <c r="D47" s="232">
        <f>IF(ISERR((C47-B47)/'APPROVED BUDGET'!F142),0,(C47-B47)/'APPROVED BUDGET'!F142)</f>
        <v>0</v>
      </c>
      <c r="E47" s="288">
        <f>IF(ISNUMBER('VARIATION REQUEST'!G47),'VARIATION REQUEST'!G47,'APPROVED BUDGET'!G47)</f>
        <v>0</v>
      </c>
      <c r="F47" s="288">
        <f>ACTUAL!G47</f>
        <v>0</v>
      </c>
      <c r="G47" s="232">
        <f>IF(ISERR((F47-E47)/'APPROVED BUDGET'!G142),0,(F47-E47)/'APPROVED BUDGET'!G142)</f>
        <v>0</v>
      </c>
    </row>
    <row r="48" spans="1:7" ht="32.15" customHeight="1">
      <c r="A48" s="174">
        <f>IF(ISTEXT('VARIATION REQUEST'!A48),'VARIATION REQUEST'!A48,'APPROVED BUDGET'!A48)</f>
        <v>0</v>
      </c>
      <c r="B48" s="288">
        <f>IF(ISNUMBER('VARIATION REQUEST'!F48),'VARIATION REQUEST'!F48,'APPROVED BUDGET'!F48)</f>
        <v>0</v>
      </c>
      <c r="C48" s="288">
        <f>ACTUAL!F48</f>
        <v>0</v>
      </c>
      <c r="D48" s="232">
        <f>IF(ISERR((C48-B48)/'APPROVED BUDGET'!F142),0,(C48-B48)/'APPROVED BUDGET'!F142)</f>
        <v>0</v>
      </c>
      <c r="E48" s="288">
        <f>IF(ISNUMBER('VARIATION REQUEST'!G48),'VARIATION REQUEST'!G48,'APPROVED BUDGET'!G48)</f>
        <v>0</v>
      </c>
      <c r="F48" s="288">
        <f>ACTUAL!G48</f>
        <v>0</v>
      </c>
      <c r="G48" s="232">
        <f>IF(ISERR((F48-E48)/'APPROVED BUDGET'!G142),0,(F48-E48)/'APPROVED BUDGET'!G142)</f>
        <v>0</v>
      </c>
    </row>
    <row r="49" spans="1:7" ht="32.15" customHeight="1" thickBot="1">
      <c r="A49" s="102" t="s">
        <v>66</v>
      </c>
      <c r="B49" s="79">
        <f>SUM(B46:B48)</f>
        <v>0</v>
      </c>
      <c r="C49" s="79">
        <f>SUM(C46:C48)</f>
        <v>0</v>
      </c>
      <c r="D49" s="234">
        <f>IF(ISERR((C49-B49)/'APPROVED BUDGET'!F142),0,(C49-B49)/'APPROVED BUDGET'!F142)</f>
        <v>0</v>
      </c>
      <c r="E49" s="79">
        <f>SUM(E46:E48)</f>
        <v>0</v>
      </c>
      <c r="F49" s="79">
        <f>SUM(F46:F48)</f>
        <v>0</v>
      </c>
      <c r="G49" s="234">
        <f>IF(ISERR((F49-E49)/'APPROVED BUDGET'!G142),0,(F49-E49)/'APPROVED BUDGET'!G142)</f>
        <v>0</v>
      </c>
    </row>
    <row r="50" spans="1:7" ht="21" customHeight="1" thickTop="1">
      <c r="A50" s="397" t="s">
        <v>20</v>
      </c>
      <c r="B50" s="398"/>
      <c r="C50" s="398"/>
      <c r="D50" s="398"/>
      <c r="E50" s="398"/>
      <c r="F50" s="398"/>
      <c r="G50" s="399"/>
    </row>
    <row r="51" spans="1:7" ht="31.5" customHeight="1">
      <c r="A51" s="174">
        <f>IF(ISTEXT('VARIATION REQUEST'!A51),'VARIATION REQUEST'!A51,'APPROVED BUDGET'!A51)</f>
        <v>0</v>
      </c>
      <c r="B51" s="288">
        <f>IF(ISNUMBER('VARIATION REQUEST'!F51),'VARIATION REQUEST'!F51,'APPROVED BUDGET'!F51)</f>
        <v>0</v>
      </c>
      <c r="C51" s="288">
        <f>ACTUAL!F51</f>
        <v>0</v>
      </c>
      <c r="D51" s="232">
        <f>IF(ISERR((C51-B51)/'APPROVED BUDGET'!F142),0,(C51-B51)/'APPROVED BUDGET'!F142)</f>
        <v>0</v>
      </c>
      <c r="E51" s="288">
        <f>IF(ISNUMBER('VARIATION REQUEST'!G51),'VARIATION REQUEST'!G51,'APPROVED BUDGET'!G51)</f>
        <v>0</v>
      </c>
      <c r="F51" s="288">
        <f>ACTUAL!G51</f>
        <v>0</v>
      </c>
      <c r="G51" s="232">
        <f>IF(ISERR((F51-E51)/'APPROVED BUDGET'!G142),0,(F51-E51)/'APPROVED BUDGET'!G142)</f>
        <v>0</v>
      </c>
    </row>
    <row r="52" spans="1:7" ht="32.15" customHeight="1">
      <c r="A52" s="174">
        <f>IF(ISTEXT('VARIATION REQUEST'!A52),'VARIATION REQUEST'!A52,'APPROVED BUDGET'!A52)</f>
        <v>0</v>
      </c>
      <c r="B52" s="288">
        <f>IF(ISNUMBER('VARIATION REQUEST'!F52),'VARIATION REQUEST'!F52,'APPROVED BUDGET'!F52)</f>
        <v>0</v>
      </c>
      <c r="C52" s="288">
        <f>ACTUAL!F52</f>
        <v>0</v>
      </c>
      <c r="D52" s="232">
        <f>IF(ISERR((C52-B52)/'APPROVED BUDGET'!F142),0,(C52-B52)/'APPROVED BUDGET'!F142)</f>
        <v>0</v>
      </c>
      <c r="E52" s="288">
        <f>IF(ISNUMBER('VARIATION REQUEST'!G52),'VARIATION REQUEST'!G52,'APPROVED BUDGET'!G52)</f>
        <v>0</v>
      </c>
      <c r="F52" s="288">
        <f>ACTUAL!G52</f>
        <v>0</v>
      </c>
      <c r="G52" s="232">
        <f>IF(ISERR((F52-E52)/'APPROVED BUDGET'!G142),0,(F52-E52)/'APPROVED BUDGET'!G142)</f>
        <v>0</v>
      </c>
    </row>
    <row r="53" spans="1:7" ht="32.15" customHeight="1">
      <c r="A53" s="174">
        <f>IF(ISTEXT('VARIATION REQUEST'!A53),'VARIATION REQUEST'!A53,'APPROVED BUDGET'!A53)</f>
        <v>0</v>
      </c>
      <c r="B53" s="288">
        <f>IF(ISNUMBER('VARIATION REQUEST'!F53),'VARIATION REQUEST'!F53,'APPROVED BUDGET'!F53)</f>
        <v>0</v>
      </c>
      <c r="C53" s="288">
        <f>ACTUAL!F53</f>
        <v>0</v>
      </c>
      <c r="D53" s="232">
        <f>IF(ISERR((C53-B53)/'APPROVED BUDGET'!F142),0,(C53-B53)/'APPROVED BUDGET'!F142)</f>
        <v>0</v>
      </c>
      <c r="E53" s="288">
        <f>IF(ISNUMBER('VARIATION REQUEST'!G53),'VARIATION REQUEST'!G53,'APPROVED BUDGET'!G53)</f>
        <v>0</v>
      </c>
      <c r="F53" s="288">
        <f>ACTUAL!G53</f>
        <v>0</v>
      </c>
      <c r="G53" s="232">
        <f>IF(ISERR((F53-E53)/'APPROVED BUDGET'!G142),0,(F53-E53)/'APPROVED BUDGET'!G142)</f>
        <v>0</v>
      </c>
    </row>
    <row r="54" spans="1:7" ht="32.15" customHeight="1" thickBot="1">
      <c r="A54" s="102" t="s">
        <v>67</v>
      </c>
      <c r="B54" s="79">
        <f>SUM(B51:B53)</f>
        <v>0</v>
      </c>
      <c r="C54" s="79">
        <f>SUM(C51:C53)</f>
        <v>0</v>
      </c>
      <c r="D54" s="234">
        <f>IF(ISERR((C54-B54)/'APPROVED BUDGET'!F142),0,(C54-B54)/'APPROVED BUDGET'!F142)</f>
        <v>0</v>
      </c>
      <c r="E54" s="79">
        <f>SUM(E51:E53)</f>
        <v>0</v>
      </c>
      <c r="F54" s="79">
        <f>SUM(F51:F53)</f>
        <v>0</v>
      </c>
      <c r="G54" s="234">
        <f>IF(ISERR((F54-E54)/'APPROVED BUDGET'!G142),0,(F54-E54)/'APPROVED BUDGET'!G142)</f>
        <v>0</v>
      </c>
    </row>
    <row r="55" spans="1:7" ht="38.5" customHeight="1" thickTop="1">
      <c r="A55" s="378" t="s">
        <v>24</v>
      </c>
      <c r="B55" s="557" t="s">
        <v>247</v>
      </c>
      <c r="C55" s="558"/>
      <c r="D55" s="558"/>
      <c r="E55" s="558"/>
      <c r="F55" s="558"/>
      <c r="G55" s="559"/>
    </row>
    <row r="56" spans="1:7" ht="27.75" customHeight="1" thickBot="1">
      <c r="A56" s="379"/>
      <c r="B56" s="289" t="s">
        <v>235</v>
      </c>
      <c r="C56" s="289" t="s">
        <v>234</v>
      </c>
      <c r="D56" s="249" t="s">
        <v>93</v>
      </c>
      <c r="E56" s="289" t="s">
        <v>236</v>
      </c>
      <c r="F56" s="289" t="s">
        <v>239</v>
      </c>
      <c r="G56" s="249" t="s">
        <v>93</v>
      </c>
    </row>
    <row r="57" spans="1:7" ht="21" customHeight="1" thickTop="1">
      <c r="A57" s="400" t="s">
        <v>56</v>
      </c>
      <c r="B57" s="401"/>
      <c r="C57" s="401"/>
      <c r="D57" s="401"/>
      <c r="E57" s="401"/>
      <c r="F57" s="401"/>
      <c r="G57" s="402"/>
    </row>
    <row r="58" spans="1:7" ht="31.5" customHeight="1">
      <c r="A58" s="174">
        <f>IF(ISTEXT('VARIATION REQUEST'!A58),'VARIATION REQUEST'!A58,'APPROVED BUDGET'!A58)</f>
        <v>0</v>
      </c>
      <c r="B58" s="288">
        <f>IF(ISNUMBER('VARIATION REQUEST'!F58),'VARIATION REQUEST'!F58,'APPROVED BUDGET'!F58)</f>
        <v>0</v>
      </c>
      <c r="C58" s="288">
        <f>ACTUAL!F58</f>
        <v>0</v>
      </c>
      <c r="D58" s="232">
        <f>IF(ISERR((C58-B58)/'APPROVED BUDGET'!F142),0,(C58-B58)/'APPROVED BUDGET'!F142)</f>
        <v>0</v>
      </c>
      <c r="E58" s="288">
        <f>IF(ISNUMBER('VARIATION REQUEST'!G58),'VARIATION REQUEST'!G58,'APPROVED BUDGET'!G58)</f>
        <v>0</v>
      </c>
      <c r="F58" s="288">
        <f>ACTUAL!G58</f>
        <v>0</v>
      </c>
      <c r="G58" s="232">
        <f>IF(ISERR((F58-E58)/'APPROVED BUDGET'!G142),0,(F58-E58)/'APPROVED BUDGET'!G142)</f>
        <v>0</v>
      </c>
    </row>
    <row r="59" spans="1:7" ht="32.15" customHeight="1">
      <c r="A59" s="174">
        <f>IF(ISTEXT('VARIATION REQUEST'!A59),'VARIATION REQUEST'!A59,'APPROVED BUDGET'!A59)</f>
        <v>0</v>
      </c>
      <c r="B59" s="288">
        <f>IF(ISNUMBER('VARIATION REQUEST'!F59),'VARIATION REQUEST'!F59,'APPROVED BUDGET'!F59)</f>
        <v>0</v>
      </c>
      <c r="C59" s="288">
        <f>ACTUAL!F59</f>
        <v>0</v>
      </c>
      <c r="D59" s="232">
        <f>IF(ISERR((C59-B59)/'APPROVED BUDGET'!F142),0,(C59-B59)/'APPROVED BUDGET'!F142)</f>
        <v>0</v>
      </c>
      <c r="E59" s="288">
        <f>IF(ISNUMBER('VARIATION REQUEST'!G59),'VARIATION REQUEST'!G59,'APPROVED BUDGET'!G59)</f>
        <v>0</v>
      </c>
      <c r="F59" s="288">
        <f>ACTUAL!G59</f>
        <v>0</v>
      </c>
      <c r="G59" s="232">
        <f>IF(ISERR((F59-E59)/'APPROVED BUDGET'!G142),0,(F59-E59)/'APPROVED BUDGET'!G142)</f>
        <v>0</v>
      </c>
    </row>
    <row r="60" spans="1:7" ht="32.15" customHeight="1">
      <c r="A60" s="174">
        <f>IF(ISTEXT('VARIATION REQUEST'!A60),'VARIATION REQUEST'!A60,'APPROVED BUDGET'!A60)</f>
        <v>0</v>
      </c>
      <c r="B60" s="288">
        <f>IF(ISNUMBER('VARIATION REQUEST'!F60),'VARIATION REQUEST'!F60,'APPROVED BUDGET'!F60)</f>
        <v>0</v>
      </c>
      <c r="C60" s="288">
        <f>ACTUAL!F60</f>
        <v>0</v>
      </c>
      <c r="D60" s="232">
        <f>IF(ISERR((C60-B60)/'APPROVED BUDGET'!F142),0,(C60-B60)/'APPROVED BUDGET'!F142)</f>
        <v>0</v>
      </c>
      <c r="E60" s="288">
        <f>IF(ISNUMBER('VARIATION REQUEST'!G60),'VARIATION REQUEST'!G60,'APPROVED BUDGET'!G60)</f>
        <v>0</v>
      </c>
      <c r="F60" s="288">
        <f>ACTUAL!G60</f>
        <v>0</v>
      </c>
      <c r="G60" s="232">
        <f>IF(ISERR((F60-E60)/'APPROVED BUDGET'!G142),0,(F60-E60)/'APPROVED BUDGET'!G142)</f>
        <v>0</v>
      </c>
    </row>
    <row r="61" spans="1:7" ht="32.15" customHeight="1">
      <c r="A61" s="174">
        <f>IF(ISTEXT('VARIATION REQUEST'!A61),'VARIATION REQUEST'!A61,'APPROVED BUDGET'!A61)</f>
        <v>0</v>
      </c>
      <c r="B61" s="288">
        <f>IF(ISNUMBER('VARIATION REQUEST'!F61),'VARIATION REQUEST'!F61,'APPROVED BUDGET'!F61)</f>
        <v>0</v>
      </c>
      <c r="C61" s="288">
        <f>ACTUAL!F61</f>
        <v>0</v>
      </c>
      <c r="D61" s="232">
        <f>IF(ISERR((C61-B61)/'APPROVED BUDGET'!F142),0,(C61-B61)/'APPROVED BUDGET'!F142)</f>
        <v>0</v>
      </c>
      <c r="E61" s="288">
        <f>IF(ISNUMBER('VARIATION REQUEST'!G61),'VARIATION REQUEST'!G61,'APPROVED BUDGET'!G61)</f>
        <v>0</v>
      </c>
      <c r="F61" s="288">
        <f>ACTUAL!G61</f>
        <v>0</v>
      </c>
      <c r="G61" s="232">
        <f>IF(ISERR((F61-E61)/'APPROVED BUDGET'!G142),0,(F61-E61)/'APPROVED BUDGET'!G142)</f>
        <v>0</v>
      </c>
    </row>
    <row r="62" spans="1:7" ht="32.15" customHeight="1">
      <c r="A62" s="174">
        <f>IF(ISTEXT('VARIATION REQUEST'!A62),'VARIATION REQUEST'!A62,'APPROVED BUDGET'!A62)</f>
        <v>0</v>
      </c>
      <c r="B62" s="288">
        <f>IF(ISNUMBER('VARIATION REQUEST'!F62),'VARIATION REQUEST'!F62,'APPROVED BUDGET'!F62)</f>
        <v>0</v>
      </c>
      <c r="C62" s="288">
        <f>ACTUAL!F62</f>
        <v>0</v>
      </c>
      <c r="D62" s="232">
        <f>IF(ISERR((C62-B62)/'APPROVED BUDGET'!F142),0,(C62-B62)/'APPROVED BUDGET'!F142)</f>
        <v>0</v>
      </c>
      <c r="E62" s="288">
        <f>IF(ISNUMBER('VARIATION REQUEST'!G62),'VARIATION REQUEST'!G62,'APPROVED BUDGET'!G62)</f>
        <v>0</v>
      </c>
      <c r="F62" s="288">
        <f>ACTUAL!G62</f>
        <v>0</v>
      </c>
      <c r="G62" s="232">
        <f>IF(ISERR((F62-E62)/'APPROVED BUDGET'!G142),0,(F62-E62)/'APPROVED BUDGET'!G142)</f>
        <v>0</v>
      </c>
    </row>
    <row r="63" spans="1:7" ht="32.15" customHeight="1">
      <c r="A63" s="174">
        <f>IF(ISTEXT('VARIATION REQUEST'!A63),'VARIATION REQUEST'!A63,'APPROVED BUDGET'!A63)</f>
        <v>0</v>
      </c>
      <c r="B63" s="288">
        <f>IF(ISNUMBER('VARIATION REQUEST'!F63),'VARIATION REQUEST'!F63,'APPROVED BUDGET'!F63)</f>
        <v>0</v>
      </c>
      <c r="C63" s="288">
        <f>ACTUAL!F63</f>
        <v>0</v>
      </c>
      <c r="D63" s="232">
        <f>IF(ISERR((C63-B63)/'APPROVED BUDGET'!F142),0,(C63-B63)/'APPROVED BUDGET'!F142)</f>
        <v>0</v>
      </c>
      <c r="E63" s="288">
        <f>IF(ISNUMBER('VARIATION REQUEST'!G63),'VARIATION REQUEST'!G63,'APPROVED BUDGET'!G63)</f>
        <v>0</v>
      </c>
      <c r="F63" s="288">
        <f>ACTUAL!G63</f>
        <v>0</v>
      </c>
      <c r="G63" s="232">
        <f>IF(ISERR((F63-E63)/'APPROVED BUDGET'!G142),0,(F63-E63)/'APPROVED BUDGET'!G142)</f>
        <v>0</v>
      </c>
    </row>
    <row r="64" spans="1:7" ht="32.15" customHeight="1">
      <c r="A64" s="174">
        <f>IF(ISTEXT('VARIATION REQUEST'!A64),'VARIATION REQUEST'!A64,'APPROVED BUDGET'!A64)</f>
        <v>0</v>
      </c>
      <c r="B64" s="288">
        <f>IF(ISNUMBER('VARIATION REQUEST'!F64),'VARIATION REQUEST'!F64,'APPROVED BUDGET'!F64)</f>
        <v>0</v>
      </c>
      <c r="C64" s="288">
        <f>ACTUAL!F64</f>
        <v>0</v>
      </c>
      <c r="D64" s="232">
        <f>IF(ISERR((C64-B64)/'APPROVED BUDGET'!F142),0,(C64-B64)/'APPROVED BUDGET'!F142)</f>
        <v>0</v>
      </c>
      <c r="E64" s="288">
        <f>IF(ISNUMBER('VARIATION REQUEST'!G64),'VARIATION REQUEST'!G64,'APPROVED BUDGET'!G64)</f>
        <v>0</v>
      </c>
      <c r="F64" s="288">
        <f>ACTUAL!G64</f>
        <v>0</v>
      </c>
      <c r="G64" s="232">
        <f>IF(ISERR((F64-E64)/'APPROVED BUDGET'!G142),0,(F64-E64)/'APPROVED BUDGET'!G142)</f>
        <v>0</v>
      </c>
    </row>
    <row r="65" spans="1:7" ht="32.15" customHeight="1">
      <c r="A65" s="174">
        <f>IF(ISTEXT('VARIATION REQUEST'!A65),'VARIATION REQUEST'!A65,'APPROVED BUDGET'!A65)</f>
        <v>0</v>
      </c>
      <c r="B65" s="288">
        <f>IF(ISNUMBER('VARIATION REQUEST'!F65),'VARIATION REQUEST'!F65,'APPROVED BUDGET'!F65)</f>
        <v>0</v>
      </c>
      <c r="C65" s="288">
        <f>ACTUAL!F65</f>
        <v>0</v>
      </c>
      <c r="D65" s="232">
        <f>IF(ISERR((C65-B65)/'APPROVED BUDGET'!F142),0,(C65-B65)/'APPROVED BUDGET'!F142)</f>
        <v>0</v>
      </c>
      <c r="E65" s="288">
        <f>IF(ISNUMBER('VARIATION REQUEST'!G65),'VARIATION REQUEST'!G65,'APPROVED BUDGET'!G65)</f>
        <v>0</v>
      </c>
      <c r="F65" s="288">
        <f>ACTUAL!G65</f>
        <v>0</v>
      </c>
      <c r="G65" s="232">
        <f>IF(ISERR((F65-E65)/'APPROVED BUDGET'!G142),0,(F65-E65)/'APPROVED BUDGET'!G142)</f>
        <v>0</v>
      </c>
    </row>
    <row r="66" spans="1:7" ht="32.15" customHeight="1">
      <c r="A66" s="174">
        <f>IF(ISTEXT('VARIATION REQUEST'!A66),'VARIATION REQUEST'!A66,'APPROVED BUDGET'!A66)</f>
        <v>0</v>
      </c>
      <c r="B66" s="288">
        <f>IF(ISNUMBER('VARIATION REQUEST'!F66),'VARIATION REQUEST'!F66,'APPROVED BUDGET'!F66)</f>
        <v>0</v>
      </c>
      <c r="C66" s="288">
        <f>ACTUAL!F66</f>
        <v>0</v>
      </c>
      <c r="D66" s="232">
        <f>IF(ISERR((C66-B66)/'APPROVED BUDGET'!F142),0,(C66-B66)/'APPROVED BUDGET'!F142)</f>
        <v>0</v>
      </c>
      <c r="E66" s="288">
        <f>IF(ISNUMBER('VARIATION REQUEST'!G66),'VARIATION REQUEST'!G66,'APPROVED BUDGET'!G66)</f>
        <v>0</v>
      </c>
      <c r="F66" s="288">
        <f>ACTUAL!G66</f>
        <v>0</v>
      </c>
      <c r="G66" s="232">
        <f>IF(ISERR((F66-E66)/'APPROVED BUDGET'!G142),0,(F66-E66)/'APPROVED BUDGET'!G142)</f>
        <v>0</v>
      </c>
    </row>
    <row r="67" spans="1:7" ht="32.15" customHeight="1">
      <c r="A67" s="174">
        <f>IF(ISTEXT('VARIATION REQUEST'!A67),'VARIATION REQUEST'!A67,'APPROVED BUDGET'!A67)</f>
        <v>0</v>
      </c>
      <c r="B67" s="288">
        <f>IF(ISNUMBER('VARIATION REQUEST'!F67),'VARIATION REQUEST'!F67,'APPROVED BUDGET'!F67)</f>
        <v>0</v>
      </c>
      <c r="C67" s="288">
        <f>ACTUAL!F67</f>
        <v>0</v>
      </c>
      <c r="D67" s="232">
        <f>IF(ISERR((C67-B67)/'APPROVED BUDGET'!F142),0,(C67-B67)/'APPROVED BUDGET'!F142)</f>
        <v>0</v>
      </c>
      <c r="E67" s="288">
        <f>IF(ISNUMBER('VARIATION REQUEST'!G67),'VARIATION REQUEST'!G67,'APPROVED BUDGET'!G67)</f>
        <v>0</v>
      </c>
      <c r="F67" s="288">
        <f>ACTUAL!G67</f>
        <v>0</v>
      </c>
      <c r="G67" s="232">
        <f>IF(ISERR((F67-E67)/'APPROVED BUDGET'!G142),0,(F67-E67)/'APPROVED BUDGET'!G142)</f>
        <v>0</v>
      </c>
    </row>
    <row r="68" spans="1:7" ht="32.15" customHeight="1">
      <c r="A68" s="174">
        <f>IF(ISTEXT('VARIATION REQUEST'!A68),'VARIATION REQUEST'!A68,'APPROVED BUDGET'!A68)</f>
        <v>0</v>
      </c>
      <c r="B68" s="288">
        <f>IF(ISNUMBER('VARIATION REQUEST'!F68),'VARIATION REQUEST'!F68,'APPROVED BUDGET'!F68)</f>
        <v>0</v>
      </c>
      <c r="C68" s="288">
        <f>ACTUAL!F68</f>
        <v>0</v>
      </c>
      <c r="D68" s="232">
        <f>IF(ISERR((C68-B68)/'APPROVED BUDGET'!F142),0,(C68-B68)/'APPROVED BUDGET'!F142)</f>
        <v>0</v>
      </c>
      <c r="E68" s="288">
        <f>IF(ISNUMBER('VARIATION REQUEST'!G68),'VARIATION REQUEST'!G68,'APPROVED BUDGET'!G68)</f>
        <v>0</v>
      </c>
      <c r="F68" s="288">
        <f>ACTUAL!G68</f>
        <v>0</v>
      </c>
      <c r="G68" s="232">
        <f>IF(ISERR((F68-E68)/'APPROVED BUDGET'!G142),0,(F68-E68)/'APPROVED BUDGET'!G142)</f>
        <v>0</v>
      </c>
    </row>
    <row r="69" spans="1:7" ht="32.15" customHeight="1">
      <c r="A69" s="174">
        <f>IF(ISTEXT('VARIATION REQUEST'!A69),'VARIATION REQUEST'!A69,'APPROVED BUDGET'!A69)</f>
        <v>0</v>
      </c>
      <c r="B69" s="288">
        <f>IF(ISNUMBER('VARIATION REQUEST'!F69),'VARIATION REQUEST'!F69,'APPROVED BUDGET'!F69)</f>
        <v>0</v>
      </c>
      <c r="C69" s="288">
        <f>ACTUAL!F69</f>
        <v>0</v>
      </c>
      <c r="D69" s="232">
        <f>IF(ISERR((C69-B69)/'APPROVED BUDGET'!F142),0,(C69-B69)/'APPROVED BUDGET'!F142)</f>
        <v>0</v>
      </c>
      <c r="E69" s="288">
        <f>IF(ISNUMBER('VARIATION REQUEST'!G69),'VARIATION REQUEST'!G69,'APPROVED BUDGET'!G69)</f>
        <v>0</v>
      </c>
      <c r="F69" s="288">
        <f>ACTUAL!G69</f>
        <v>0</v>
      </c>
      <c r="G69" s="232">
        <f>IF(ISERR((F69-E69)/'APPROVED BUDGET'!G142),0,(F69-E69)/'APPROVED BUDGET'!G142)</f>
        <v>0</v>
      </c>
    </row>
    <row r="70" spans="1:7" ht="32.15" customHeight="1">
      <c r="A70" s="174">
        <f>IF(ISTEXT('VARIATION REQUEST'!A70),'VARIATION REQUEST'!A70,'APPROVED BUDGET'!A70)</f>
        <v>0</v>
      </c>
      <c r="B70" s="288">
        <f>IF(ISNUMBER('VARIATION REQUEST'!F70),'VARIATION REQUEST'!F70,'APPROVED BUDGET'!F70)</f>
        <v>0</v>
      </c>
      <c r="C70" s="288">
        <f>ACTUAL!F70</f>
        <v>0</v>
      </c>
      <c r="D70" s="232">
        <f>IF(ISERR((C70-B70)/'APPROVED BUDGET'!F142),0,(C70-B70)/'APPROVED BUDGET'!F142)</f>
        <v>0</v>
      </c>
      <c r="E70" s="288">
        <f>IF(ISNUMBER('VARIATION REQUEST'!G70),'VARIATION REQUEST'!G70,'APPROVED BUDGET'!G70)</f>
        <v>0</v>
      </c>
      <c r="F70" s="288">
        <f>ACTUAL!G70</f>
        <v>0</v>
      </c>
      <c r="G70" s="232">
        <f>IF(ISERR((F70-E70)/'APPROVED BUDGET'!G142),0,(F70-E70)/'APPROVED BUDGET'!G142)</f>
        <v>0</v>
      </c>
    </row>
    <row r="71" spans="1:7" ht="32.15" customHeight="1">
      <c r="A71" s="174">
        <f>IF(ISTEXT('VARIATION REQUEST'!A71),'VARIATION REQUEST'!A71,'APPROVED BUDGET'!A71)</f>
        <v>0</v>
      </c>
      <c r="B71" s="288">
        <f>IF(ISNUMBER('VARIATION REQUEST'!F71),'VARIATION REQUEST'!F71,'APPROVED BUDGET'!F71)</f>
        <v>0</v>
      </c>
      <c r="C71" s="288">
        <f>ACTUAL!F71</f>
        <v>0</v>
      </c>
      <c r="D71" s="232">
        <f>IF(ISERR((C71-B71)/'APPROVED BUDGET'!F142),0,(C71-B71)/'APPROVED BUDGET'!F142)</f>
        <v>0</v>
      </c>
      <c r="E71" s="288">
        <f>IF(ISNUMBER('VARIATION REQUEST'!G71),'VARIATION REQUEST'!G71,'APPROVED BUDGET'!G71)</f>
        <v>0</v>
      </c>
      <c r="F71" s="288">
        <f>ACTUAL!G71</f>
        <v>0</v>
      </c>
      <c r="G71" s="232">
        <f>IF(ISERR((F71-E71)/'APPROVED BUDGET'!G142),0,(F71-E71)/'APPROVED BUDGET'!G142)</f>
        <v>0</v>
      </c>
    </row>
    <row r="72" spans="1:7" ht="32.15" customHeight="1">
      <c r="A72" s="174">
        <f>IF(ISTEXT('VARIATION REQUEST'!A72),'VARIATION REQUEST'!A72,'APPROVED BUDGET'!A72)</f>
        <v>0</v>
      </c>
      <c r="B72" s="288">
        <f>IF(ISNUMBER('VARIATION REQUEST'!F72),'VARIATION REQUEST'!F72,'APPROVED BUDGET'!F72)</f>
        <v>0</v>
      </c>
      <c r="C72" s="288">
        <f>ACTUAL!F72</f>
        <v>0</v>
      </c>
      <c r="D72" s="232">
        <f>IF(ISERR((C72-B72)/'APPROVED BUDGET'!F142),0,(C72-B72)/'APPROVED BUDGET'!F142)</f>
        <v>0</v>
      </c>
      <c r="E72" s="288">
        <f>IF(ISNUMBER('VARIATION REQUEST'!G72),'VARIATION REQUEST'!G72,'APPROVED BUDGET'!G72)</f>
        <v>0</v>
      </c>
      <c r="F72" s="288">
        <f>ACTUAL!G72</f>
        <v>0</v>
      </c>
      <c r="G72" s="232">
        <f>IF(ISERR((F72-E72)/'APPROVED BUDGET'!G142),0,(F72-E72)/'APPROVED BUDGET'!G142)</f>
        <v>0</v>
      </c>
    </row>
    <row r="73" spans="1:7" ht="32.15" customHeight="1">
      <c r="A73" s="174">
        <f>IF(ISTEXT('VARIATION REQUEST'!A73),'VARIATION REQUEST'!A73,'APPROVED BUDGET'!A73)</f>
        <v>0</v>
      </c>
      <c r="B73" s="288">
        <f>IF(ISNUMBER('VARIATION REQUEST'!F73),'VARIATION REQUEST'!F73,'APPROVED BUDGET'!F73)</f>
        <v>0</v>
      </c>
      <c r="C73" s="288">
        <f>ACTUAL!F73</f>
        <v>0</v>
      </c>
      <c r="D73" s="232">
        <f>IF(ISERR((C73-B73)/'APPROVED BUDGET'!F142),0,(C73-B73)/'APPROVED BUDGET'!F142)</f>
        <v>0</v>
      </c>
      <c r="E73" s="288">
        <f>IF(ISNUMBER('VARIATION REQUEST'!G73),'VARIATION REQUEST'!G73,'APPROVED BUDGET'!G73)</f>
        <v>0</v>
      </c>
      <c r="F73" s="288">
        <f>ACTUAL!G73</f>
        <v>0</v>
      </c>
      <c r="G73" s="232">
        <f>IF(ISERR((F73-E73)/'APPROVED BUDGET'!G142),0,(F73-E73)/'APPROVED BUDGET'!G142)</f>
        <v>0</v>
      </c>
    </row>
    <row r="74" spans="1:7" ht="32.15" customHeight="1" thickBot="1">
      <c r="A74" s="99" t="s">
        <v>68</v>
      </c>
      <c r="B74" s="81">
        <f>SUM(B58:B73)</f>
        <v>0</v>
      </c>
      <c r="C74" s="81">
        <f>SUM(C58:C73)</f>
        <v>0</v>
      </c>
      <c r="D74" s="234">
        <f>IF(ISERR((C74-B74)/'APPROVED BUDGET'!F142),0,(C74-B74)/'APPROVED BUDGET'!F142)</f>
        <v>0</v>
      </c>
      <c r="E74" s="81">
        <f>SUM(E58:E73)</f>
        <v>0</v>
      </c>
      <c r="F74" s="81">
        <f>SUM(F58:F73)</f>
        <v>0</v>
      </c>
      <c r="G74" s="234">
        <f>IF(ISERR((F74-E74)/'APPROVED BUDGET'!G142),0,(F74-E74)/'APPROVED BUDGET'!G142)</f>
        <v>0</v>
      </c>
    </row>
    <row r="75" spans="1:7" ht="34.5" customHeight="1" thickTop="1" thickBot="1">
      <c r="A75" s="100" t="s">
        <v>35</v>
      </c>
      <c r="B75" s="52">
        <f>SUM(B74,B54,B49,B44,B39,B28,B20,B14)</f>
        <v>0</v>
      </c>
      <c r="C75" s="52">
        <f>SUM(C74,C54,C49,C44,C39,C28,C20,C14)</f>
        <v>0</v>
      </c>
      <c r="D75" s="235">
        <f>IF(ISERR((C75-B75)/'APPROVED BUDGET'!F142),0,(C75-B75)/'APPROVED BUDGET'!F142)</f>
        <v>0</v>
      </c>
      <c r="E75" s="52">
        <f>SUM(E74,E54,E49,E44,E39,E28,E20,E14)</f>
        <v>0</v>
      </c>
      <c r="F75" s="52">
        <f>SUM(F74,F54,F49,F44,F39,F28,F20,F14)</f>
        <v>0</v>
      </c>
      <c r="G75" s="235">
        <f>IF(ISERR((F75-E75)/'APPROVED BUDGET'!G142),0,(F75-E75)/'APPROVED BUDGET'!G142)</f>
        <v>0</v>
      </c>
    </row>
    <row r="76" spans="1:7" ht="20.149999999999999" customHeight="1" thickTop="1">
      <c r="A76" s="422" t="s">
        <v>49</v>
      </c>
      <c r="B76" s="423"/>
      <c r="C76" s="423"/>
      <c r="D76" s="423"/>
      <c r="E76" s="423"/>
      <c r="F76" s="423"/>
      <c r="G76" s="424"/>
    </row>
    <row r="77" spans="1:7" ht="29.25" customHeight="1">
      <c r="A77" s="428" t="s">
        <v>24</v>
      </c>
      <c r="B77" s="557" t="s">
        <v>247</v>
      </c>
      <c r="C77" s="558"/>
      <c r="D77" s="558"/>
      <c r="E77" s="558"/>
      <c r="F77" s="558"/>
      <c r="G77" s="559"/>
    </row>
    <row r="78" spans="1:7" ht="25.5" customHeight="1" thickBot="1">
      <c r="A78" s="379"/>
      <c r="B78" s="289" t="s">
        <v>235</v>
      </c>
      <c r="C78" s="289" t="s">
        <v>234</v>
      </c>
      <c r="D78" s="249" t="s">
        <v>93</v>
      </c>
      <c r="E78" s="289" t="s">
        <v>236</v>
      </c>
      <c r="F78" s="289" t="s">
        <v>239</v>
      </c>
      <c r="G78" s="249" t="s">
        <v>93</v>
      </c>
    </row>
    <row r="79" spans="1:7" ht="20.149999999999999" customHeight="1" thickTop="1">
      <c r="A79" s="425" t="s">
        <v>57</v>
      </c>
      <c r="B79" s="426"/>
      <c r="C79" s="426"/>
      <c r="D79" s="426"/>
      <c r="E79" s="426"/>
      <c r="F79" s="426"/>
      <c r="G79" s="427"/>
    </row>
    <row r="80" spans="1:7" ht="31.5" customHeight="1">
      <c r="A80" s="174">
        <f>IF(ISTEXT('VARIATION REQUEST'!A80),'VARIATION REQUEST'!A80,'APPROVED BUDGET'!A80)</f>
        <v>0</v>
      </c>
      <c r="B80" s="288">
        <f>IF(ISNUMBER('VARIATION REQUEST'!F80),'VARIATION REQUEST'!F80,'APPROVED BUDGET'!F80)</f>
        <v>0</v>
      </c>
      <c r="C80" s="288">
        <f>ACTUAL!F80</f>
        <v>0</v>
      </c>
      <c r="D80" s="232">
        <f>IF(ISERR((C80-B80)/'APPROVED BUDGET'!F142),0,(C80-B80)/'APPROVED BUDGET'!F142)</f>
        <v>0</v>
      </c>
      <c r="E80" s="288">
        <f>IF(ISNUMBER('VARIATION REQUEST'!G80),'VARIATION REQUEST'!G80,'APPROVED BUDGET'!G80)</f>
        <v>0</v>
      </c>
      <c r="F80" s="288">
        <f>ACTUAL!G80</f>
        <v>0</v>
      </c>
      <c r="G80" s="232">
        <f>IF(ISERR((F80-E80)/'APPROVED BUDGET'!G142),0,(F80-E80)/'APPROVED BUDGET'!G142)</f>
        <v>0</v>
      </c>
    </row>
    <row r="81" spans="1:7" ht="36" customHeight="1">
      <c r="A81" s="174">
        <f>IF(ISTEXT('VARIATION REQUEST'!A81),'VARIATION REQUEST'!A81,'APPROVED BUDGET'!A81)</f>
        <v>0</v>
      </c>
      <c r="B81" s="288">
        <f>IF(ISNUMBER('VARIATION REQUEST'!F81),'VARIATION REQUEST'!F81,'APPROVED BUDGET'!F81)</f>
        <v>0</v>
      </c>
      <c r="C81" s="288">
        <f>ACTUAL!F81</f>
        <v>0</v>
      </c>
      <c r="D81" s="232">
        <f>IF(ISERR((C81-B81)/'APPROVED BUDGET'!F142),0,(C81-B81)/'APPROVED BUDGET'!F142)</f>
        <v>0</v>
      </c>
      <c r="E81" s="288">
        <f>IF(ISNUMBER('VARIATION REQUEST'!G81),'VARIATION REQUEST'!G81,'APPROVED BUDGET'!G81)</f>
        <v>0</v>
      </c>
      <c r="F81" s="288">
        <f>ACTUAL!G81</f>
        <v>0</v>
      </c>
      <c r="G81" s="232">
        <f>IF(ISERR((F81-E81)/'APPROVED BUDGET'!G142),0,(F81-E81)/'APPROVED BUDGET'!G142)</f>
        <v>0</v>
      </c>
    </row>
    <row r="82" spans="1:7" ht="36" customHeight="1">
      <c r="A82" s="174">
        <f>IF(ISTEXT('VARIATION REQUEST'!A82),'VARIATION REQUEST'!A82,'APPROVED BUDGET'!A82)</f>
        <v>0</v>
      </c>
      <c r="B82" s="288">
        <f>IF(ISNUMBER('VARIATION REQUEST'!F82),'VARIATION REQUEST'!F82,'APPROVED BUDGET'!F82)</f>
        <v>0</v>
      </c>
      <c r="C82" s="288">
        <f>ACTUAL!F82</f>
        <v>0</v>
      </c>
      <c r="D82" s="232">
        <f>IF(ISERR((C82-B82)/'APPROVED BUDGET'!F142),0,(C82-B82)/'APPROVED BUDGET'!F142)</f>
        <v>0</v>
      </c>
      <c r="E82" s="288">
        <f>IF(ISNUMBER('VARIATION REQUEST'!G82),'VARIATION REQUEST'!G82,'APPROVED BUDGET'!G82)</f>
        <v>0</v>
      </c>
      <c r="F82" s="288">
        <f>ACTUAL!G82</f>
        <v>0</v>
      </c>
      <c r="G82" s="232">
        <f>IF(ISERR((F82-E82)/'APPROVED BUDGET'!G142),0,(F82-E82)/'APPROVED BUDGET'!G142)</f>
        <v>0</v>
      </c>
    </row>
    <row r="83" spans="1:7" ht="36" customHeight="1">
      <c r="A83" s="174">
        <f>IF(ISTEXT('VARIATION REQUEST'!A83),'VARIATION REQUEST'!A83,'APPROVED BUDGET'!A83)</f>
        <v>0</v>
      </c>
      <c r="B83" s="288">
        <f>IF(ISNUMBER('VARIATION REQUEST'!F83),'VARIATION REQUEST'!F83,'APPROVED BUDGET'!F83)</f>
        <v>0</v>
      </c>
      <c r="C83" s="288">
        <f>ACTUAL!F83</f>
        <v>0</v>
      </c>
      <c r="D83" s="232">
        <f>IF(ISERR((C83-B83)/'APPROVED BUDGET'!F142),0,(C83-B83)/'APPROVED BUDGET'!F142)</f>
        <v>0</v>
      </c>
      <c r="E83" s="288">
        <f>IF(ISNUMBER('VARIATION REQUEST'!G83),'VARIATION REQUEST'!G83,'APPROVED BUDGET'!G83)</f>
        <v>0</v>
      </c>
      <c r="F83" s="288">
        <f>ACTUAL!G83</f>
        <v>0</v>
      </c>
      <c r="G83" s="232">
        <f>IF(ISERR((F83-E83)/'APPROVED BUDGET'!G142),0,(F83-E83)/'APPROVED BUDGET'!G142)</f>
        <v>0</v>
      </c>
    </row>
    <row r="84" spans="1:7" ht="36" customHeight="1">
      <c r="A84" s="174">
        <f>IF(ISTEXT('VARIATION REQUEST'!A84),'VARIATION REQUEST'!A84,'APPROVED BUDGET'!A84)</f>
        <v>0</v>
      </c>
      <c r="B84" s="288">
        <f>IF(ISNUMBER('VARIATION REQUEST'!F84),'VARIATION REQUEST'!F84,'APPROVED BUDGET'!F84)</f>
        <v>0</v>
      </c>
      <c r="C84" s="288">
        <f>ACTUAL!F84</f>
        <v>0</v>
      </c>
      <c r="D84" s="232">
        <f>IF(ISERR((C84-B84)/'APPROVED BUDGET'!F142),0,(C84-B84)/'APPROVED BUDGET'!F142)</f>
        <v>0</v>
      </c>
      <c r="E84" s="288">
        <f>IF(ISNUMBER('VARIATION REQUEST'!G84),'VARIATION REQUEST'!G84,'APPROVED BUDGET'!G84)</f>
        <v>0</v>
      </c>
      <c r="F84" s="288">
        <f>ACTUAL!G84</f>
        <v>0</v>
      </c>
      <c r="G84" s="232">
        <f>IF(ISERR((F84-E84)/'APPROVED BUDGET'!G142),0,(F84-E84)/'APPROVED BUDGET'!G142)</f>
        <v>0</v>
      </c>
    </row>
    <row r="85" spans="1:7" ht="36" customHeight="1">
      <c r="A85" s="174">
        <f>IF(ISTEXT('VARIATION REQUEST'!A85),'VARIATION REQUEST'!A85,'APPROVED BUDGET'!A85)</f>
        <v>0</v>
      </c>
      <c r="B85" s="288">
        <f>IF(ISNUMBER('VARIATION REQUEST'!F85),'VARIATION REQUEST'!F85,'APPROVED BUDGET'!F85)</f>
        <v>0</v>
      </c>
      <c r="C85" s="288">
        <f>ACTUAL!F85</f>
        <v>0</v>
      </c>
      <c r="D85" s="232">
        <f>IF(ISERR((C85-B85)/'APPROVED BUDGET'!F142),0,(C85-B85)/'APPROVED BUDGET'!F142)</f>
        <v>0</v>
      </c>
      <c r="E85" s="288">
        <f>IF(ISNUMBER('VARIATION REQUEST'!G85),'VARIATION REQUEST'!G85,'APPROVED BUDGET'!G85)</f>
        <v>0</v>
      </c>
      <c r="F85" s="288">
        <f>ACTUAL!G85</f>
        <v>0</v>
      </c>
      <c r="G85" s="232">
        <f>IF(ISERR((F85-E85)/'APPROVED BUDGET'!G142),0,(F85-E85)/'APPROVED BUDGET'!G142)</f>
        <v>0</v>
      </c>
    </row>
    <row r="86" spans="1:7" ht="36" customHeight="1">
      <c r="A86" s="174">
        <f>IF(ISTEXT('VARIATION REQUEST'!A86),'VARIATION REQUEST'!A86,'APPROVED BUDGET'!A86)</f>
        <v>0</v>
      </c>
      <c r="B86" s="288">
        <f>IF(ISNUMBER('VARIATION REQUEST'!F86),'VARIATION REQUEST'!F86,'APPROVED BUDGET'!F86)</f>
        <v>0</v>
      </c>
      <c r="C86" s="288">
        <f>ACTUAL!F86</f>
        <v>0</v>
      </c>
      <c r="D86" s="232">
        <f>IF(ISERR((C86-B86)/'APPROVED BUDGET'!F142),0,(C86-B86)/'APPROVED BUDGET'!F142)</f>
        <v>0</v>
      </c>
      <c r="E86" s="288">
        <f>IF(ISNUMBER('VARIATION REQUEST'!G86),'VARIATION REQUEST'!G86,'APPROVED BUDGET'!G86)</f>
        <v>0</v>
      </c>
      <c r="F86" s="288">
        <f>ACTUAL!G86</f>
        <v>0</v>
      </c>
      <c r="G86" s="232">
        <f>IF(ISERR((F86-E86)/'APPROVED BUDGET'!G142),0,(F86-E86)/'APPROVED BUDGET'!G142)</f>
        <v>0</v>
      </c>
    </row>
    <row r="87" spans="1:7" ht="36" customHeight="1">
      <c r="A87" s="174">
        <f>IF(ISTEXT('VARIATION REQUEST'!A87),'VARIATION REQUEST'!A87,'APPROVED BUDGET'!A87)</f>
        <v>0</v>
      </c>
      <c r="B87" s="288">
        <f>IF(ISNUMBER('VARIATION REQUEST'!F87),'VARIATION REQUEST'!F87,'APPROVED BUDGET'!F87)</f>
        <v>0</v>
      </c>
      <c r="C87" s="288">
        <f>ACTUAL!F87</f>
        <v>0</v>
      </c>
      <c r="D87" s="232">
        <f>IF(ISERR((C87-B87)/'APPROVED BUDGET'!F142),0,(C87-B87)/'APPROVED BUDGET'!F142)</f>
        <v>0</v>
      </c>
      <c r="E87" s="288">
        <f>IF(ISNUMBER('VARIATION REQUEST'!G87),'VARIATION REQUEST'!G87,'APPROVED BUDGET'!G87)</f>
        <v>0</v>
      </c>
      <c r="F87" s="288">
        <f>ACTUAL!G87</f>
        <v>0</v>
      </c>
      <c r="G87" s="232">
        <f>IF(ISERR((F87-E87)/'APPROVED BUDGET'!G142),0,(F87-E87)/'APPROVED BUDGET'!G142)</f>
        <v>0</v>
      </c>
    </row>
    <row r="88" spans="1:7" ht="36" customHeight="1" thickBot="1">
      <c r="A88" s="78" t="s">
        <v>69</v>
      </c>
      <c r="B88" s="80">
        <f>SUM(B80:B87)</f>
        <v>0</v>
      </c>
      <c r="C88" s="80">
        <f>SUM(C80:C87)</f>
        <v>0</v>
      </c>
      <c r="D88" s="234">
        <f>IF(ISERR((C88-B88)/'APPROVED BUDGET'!F142),0,(C88-B88)/'APPROVED BUDGET'!F142)</f>
        <v>0</v>
      </c>
      <c r="E88" s="80">
        <f>SUM(E80:E87)</f>
        <v>0</v>
      </c>
      <c r="F88" s="80">
        <f>SUM(F80:F87)</f>
        <v>0</v>
      </c>
      <c r="G88" s="234">
        <f>IF(ISERR((F88-E88)/'APPROVED BUDGET'!G142),0,(F88-E88)/'APPROVED BUDGET'!G142)</f>
        <v>0</v>
      </c>
    </row>
    <row r="89" spans="1:7" ht="21" customHeight="1" thickTop="1">
      <c r="A89" s="374" t="s">
        <v>58</v>
      </c>
      <c r="B89" s="375"/>
      <c r="C89" s="375"/>
      <c r="D89" s="375"/>
      <c r="E89" s="375"/>
      <c r="F89" s="375"/>
      <c r="G89" s="376"/>
    </row>
    <row r="90" spans="1:7" ht="31.5" customHeight="1">
      <c r="A90" s="174">
        <f>IF(ISTEXT('VARIATION REQUEST'!A90),'VARIATION REQUEST'!A90,'APPROVED BUDGET'!A90)</f>
        <v>0</v>
      </c>
      <c r="B90" s="288">
        <f>IF(ISNUMBER('VARIATION REQUEST'!F90),'VARIATION REQUEST'!F90,'APPROVED BUDGET'!F90)</f>
        <v>0</v>
      </c>
      <c r="C90" s="288">
        <f>ACTUAL!F90</f>
        <v>0</v>
      </c>
      <c r="D90" s="232">
        <f>IF(ISERR((C90-B90)/'APPROVED BUDGET'!F142),0,(C90-B90)/'APPROVED BUDGET'!F142)</f>
        <v>0</v>
      </c>
      <c r="E90" s="288">
        <f>IF(ISNUMBER('VARIATION REQUEST'!G90),'VARIATION REQUEST'!G90,'APPROVED BUDGET'!G90)</f>
        <v>0</v>
      </c>
      <c r="F90" s="288">
        <f>ACTUAL!G90</f>
        <v>0</v>
      </c>
      <c r="G90" s="232">
        <f>IF(ISERR((F90-E90)/'APPROVED BUDGET'!G142),0,(F90-E90)/'APPROVED BUDGET'!G142)</f>
        <v>0</v>
      </c>
    </row>
    <row r="91" spans="1:7" ht="31.5" customHeight="1">
      <c r="A91" s="174">
        <f>IF(ISTEXT('VARIATION REQUEST'!A91),'VARIATION REQUEST'!A91,'APPROVED BUDGET'!A91)</f>
        <v>0</v>
      </c>
      <c r="B91" s="288">
        <f>IF(ISNUMBER('VARIATION REQUEST'!F91),'VARIATION REQUEST'!F91,'APPROVED BUDGET'!F91)</f>
        <v>0</v>
      </c>
      <c r="C91" s="288">
        <f>ACTUAL!F91</f>
        <v>0</v>
      </c>
      <c r="D91" s="232">
        <f>IF(ISERR((C91-B91)/'APPROVED BUDGET'!F142),0,(C91-B91)/'APPROVED BUDGET'!F142)</f>
        <v>0</v>
      </c>
      <c r="E91" s="288">
        <f>IF(ISNUMBER('VARIATION REQUEST'!G91),'VARIATION REQUEST'!G91,'APPROVED BUDGET'!G91)</f>
        <v>0</v>
      </c>
      <c r="F91" s="288">
        <f>ACTUAL!G91</f>
        <v>0</v>
      </c>
      <c r="G91" s="232">
        <f>IF(ISERR((F91-E91)/'APPROVED BUDGET'!G142),0,(F91-E91)/'APPROVED BUDGET'!G142)</f>
        <v>0</v>
      </c>
    </row>
    <row r="92" spans="1:7" ht="36" customHeight="1">
      <c r="A92" s="174">
        <f>IF(ISTEXT('VARIATION REQUEST'!A92),'VARIATION REQUEST'!A92,'APPROVED BUDGET'!A92)</f>
        <v>0</v>
      </c>
      <c r="B92" s="288">
        <f>IF(ISNUMBER('VARIATION REQUEST'!F92),'VARIATION REQUEST'!F92,'APPROVED BUDGET'!F92)</f>
        <v>0</v>
      </c>
      <c r="C92" s="288">
        <f>ACTUAL!F92</f>
        <v>0</v>
      </c>
      <c r="D92" s="232">
        <f>IF(ISERR((C92-B92)/'APPROVED BUDGET'!F142),0,(C92-B92)/'APPROVED BUDGET'!F142)</f>
        <v>0</v>
      </c>
      <c r="E92" s="288">
        <f>IF(ISNUMBER('VARIATION REQUEST'!G92),'VARIATION REQUEST'!G92,'APPROVED BUDGET'!G92)</f>
        <v>0</v>
      </c>
      <c r="F92" s="288">
        <f>ACTUAL!G92</f>
        <v>0</v>
      </c>
      <c r="G92" s="232">
        <f>IF(ISERR((F92-E92)/'APPROVED BUDGET'!G142),0,(F92-E92)/'APPROVED BUDGET'!G142)</f>
        <v>0</v>
      </c>
    </row>
    <row r="93" spans="1:7" ht="36" customHeight="1" thickBot="1">
      <c r="A93" s="101" t="s">
        <v>70</v>
      </c>
      <c r="B93" s="79">
        <f>SUM(B90:B92)</f>
        <v>0</v>
      </c>
      <c r="C93" s="80">
        <f>SUM(C90:C92)</f>
        <v>0</v>
      </c>
      <c r="D93" s="234">
        <f>IF(ISERR((C93-B93)/'APPROVED BUDGET'!F142),0,(C93-B93)/'APPROVED BUDGET'!F142)</f>
        <v>0</v>
      </c>
      <c r="E93" s="79">
        <f>SUM(E90:E92)</f>
        <v>0</v>
      </c>
      <c r="F93" s="79">
        <f>SUM(F90:F92)</f>
        <v>0</v>
      </c>
      <c r="G93" s="234">
        <f>IF(ISERR((F93-E93)/'APPROVED BUDGET'!G142),0,(F93-E93)/'APPROVED BUDGET'!G142)</f>
        <v>0</v>
      </c>
    </row>
    <row r="94" spans="1:7" ht="33" customHeight="1" thickTop="1" thickBot="1">
      <c r="A94" s="100" t="s">
        <v>71</v>
      </c>
      <c r="B94" s="52">
        <f>SUM(B93,B88)</f>
        <v>0</v>
      </c>
      <c r="C94" s="52">
        <f>SUM(C93,C88)</f>
        <v>0</v>
      </c>
      <c r="D94" s="235">
        <f>IF(ISERR((C94-B94)/'APPROVED BUDGET'!F142),0,(C94-B94)/'APPROVED BUDGET'!F142)</f>
        <v>0</v>
      </c>
      <c r="E94" s="52">
        <f>SUM(E93,E88)</f>
        <v>0</v>
      </c>
      <c r="F94" s="52">
        <f>SUM(F93,F88)</f>
        <v>0</v>
      </c>
      <c r="G94" s="235">
        <f>IF(ISERR((F94-E94)/'APPROVED BUDGET'!G142),0,(F94-E94)/'APPROVED BUDGET'!G142)</f>
        <v>0</v>
      </c>
    </row>
    <row r="95" spans="1:7" ht="20.149999999999999" customHeight="1" thickTop="1">
      <c r="A95" s="392"/>
      <c r="B95" s="392"/>
      <c r="C95" s="392"/>
      <c r="D95" s="392"/>
      <c r="E95" s="392"/>
      <c r="F95" s="392"/>
      <c r="G95" s="392"/>
    </row>
    <row r="96" spans="1:7" ht="56.5" hidden="1" customHeight="1" thickBot="1">
      <c r="A96" s="104"/>
      <c r="B96" s="104"/>
      <c r="C96" s="104"/>
      <c r="D96" s="104"/>
      <c r="E96" s="104"/>
      <c r="F96" s="104"/>
      <c r="G96" s="285"/>
    </row>
    <row r="97" spans="1:7" ht="29.25" hidden="1" customHeight="1" thickTop="1">
      <c r="A97" s="428" t="s">
        <v>24</v>
      </c>
      <c r="B97" s="418" t="s">
        <v>21</v>
      </c>
      <c r="C97" s="419"/>
      <c r="D97" s="419"/>
      <c r="E97" s="419"/>
      <c r="F97" s="419"/>
      <c r="G97" s="420"/>
    </row>
    <row r="98" spans="1:7" ht="25.5" hidden="1" customHeight="1" thickBot="1">
      <c r="A98" s="428"/>
      <c r="B98" s="113" t="s">
        <v>81</v>
      </c>
      <c r="C98" s="113"/>
      <c r="D98" s="113" t="s">
        <v>83</v>
      </c>
      <c r="E98" s="113" t="s">
        <v>82</v>
      </c>
      <c r="F98" s="113"/>
      <c r="G98" s="113" t="s">
        <v>83</v>
      </c>
    </row>
    <row r="99" spans="1:7" ht="32.25" hidden="1" customHeight="1" thickTop="1" thickBot="1">
      <c r="A99" s="107" t="s">
        <v>72</v>
      </c>
      <c r="B99" s="108">
        <f>SUM(B94,B75)</f>
        <v>0</v>
      </c>
      <c r="C99" s="108"/>
      <c r="D99" s="108">
        <f>SUM(D94,D75)</f>
        <v>0</v>
      </c>
      <c r="E99" s="108">
        <f>SUM(E94,E75)</f>
        <v>0</v>
      </c>
      <c r="F99" s="108"/>
      <c r="G99" s="108">
        <f>SUM(G94,G75)</f>
        <v>0</v>
      </c>
    </row>
    <row r="100" spans="1:7" ht="31.5" hidden="1" customHeight="1" thickTop="1">
      <c r="A100" s="372" t="s">
        <v>51</v>
      </c>
      <c r="B100" s="373"/>
      <c r="C100" s="373"/>
      <c r="D100" s="373"/>
      <c r="E100" s="373"/>
      <c r="F100" s="373"/>
      <c r="G100" s="373"/>
    </row>
    <row r="101" spans="1:7" ht="25" hidden="1" customHeight="1">
      <c r="A101" s="445" t="s">
        <v>59</v>
      </c>
      <c r="B101" s="445"/>
      <c r="C101" s="445"/>
      <c r="D101" s="445"/>
      <c r="E101" s="445"/>
      <c r="F101" s="445"/>
      <c r="G101" s="445"/>
    </row>
    <row r="102" spans="1:7" ht="17.25" hidden="1" customHeight="1">
      <c r="A102" s="387" t="s">
        <v>43</v>
      </c>
      <c r="B102" s="388"/>
      <c r="C102" s="388"/>
      <c r="D102" s="388"/>
      <c r="E102" s="388"/>
      <c r="F102" s="388"/>
      <c r="G102" s="389"/>
    </row>
    <row r="103" spans="1:7" ht="38.25" hidden="1" customHeight="1">
      <c r="A103" s="32" t="s">
        <v>12</v>
      </c>
      <c r="B103" s="33" t="s">
        <v>13</v>
      </c>
      <c r="C103" s="33"/>
      <c r="D103" s="33" t="s">
        <v>13</v>
      </c>
      <c r="E103" s="33" t="s">
        <v>13</v>
      </c>
      <c r="F103" s="33"/>
      <c r="G103" s="33" t="s">
        <v>13</v>
      </c>
    </row>
    <row r="104" spans="1:7" ht="32.15" hidden="1" customHeight="1">
      <c r="A104" s="170"/>
      <c r="B104" s="171"/>
      <c r="C104" s="171"/>
      <c r="D104" s="171"/>
      <c r="E104" s="171"/>
      <c r="F104" s="171"/>
      <c r="G104" s="171"/>
    </row>
    <row r="105" spans="1:7" ht="32.15" hidden="1" customHeight="1">
      <c r="A105" s="170"/>
      <c r="B105" s="171"/>
      <c r="C105" s="171"/>
      <c r="D105" s="171"/>
      <c r="E105" s="171"/>
      <c r="F105" s="171"/>
      <c r="G105" s="171"/>
    </row>
    <row r="106" spans="1:7" ht="32.15" hidden="1" customHeight="1">
      <c r="A106" s="170"/>
      <c r="B106" s="171"/>
      <c r="C106" s="171"/>
      <c r="D106" s="171"/>
      <c r="E106" s="171"/>
      <c r="F106" s="171"/>
      <c r="G106" s="171"/>
    </row>
    <row r="107" spans="1:7" ht="32.15" hidden="1" customHeight="1">
      <c r="A107" s="170"/>
      <c r="B107" s="171"/>
      <c r="C107" s="171"/>
      <c r="D107" s="171"/>
      <c r="E107" s="171"/>
      <c r="F107" s="171"/>
      <c r="G107" s="171"/>
    </row>
    <row r="108" spans="1:7" ht="32.15" hidden="1" customHeight="1">
      <c r="A108" s="170"/>
      <c r="B108" s="171"/>
      <c r="C108" s="171"/>
      <c r="D108" s="171"/>
      <c r="E108" s="171"/>
      <c r="F108" s="171"/>
      <c r="G108" s="171"/>
    </row>
    <row r="109" spans="1:7" ht="32.15" hidden="1" customHeight="1">
      <c r="A109" s="170"/>
      <c r="B109" s="171"/>
      <c r="C109" s="171"/>
      <c r="D109" s="171"/>
      <c r="E109" s="171"/>
      <c r="F109" s="171"/>
      <c r="G109" s="171"/>
    </row>
    <row r="110" spans="1:7" ht="32.15" hidden="1" customHeight="1">
      <c r="A110" s="170"/>
      <c r="B110" s="171"/>
      <c r="C110" s="171"/>
      <c r="D110" s="171"/>
      <c r="E110" s="171"/>
      <c r="F110" s="171"/>
      <c r="G110" s="171"/>
    </row>
    <row r="111" spans="1:7" ht="22.5" hidden="1" customHeight="1">
      <c r="A111" s="98" t="s">
        <v>79</v>
      </c>
      <c r="B111" s="80">
        <f>SUM(B104:B110)</f>
        <v>0</v>
      </c>
      <c r="C111" s="80"/>
      <c r="D111" s="80">
        <f>SUM(D104:D110)</f>
        <v>0</v>
      </c>
      <c r="E111" s="80">
        <f>SUM(E104:E110)</f>
        <v>0</v>
      </c>
      <c r="F111" s="80"/>
      <c r="G111" s="80">
        <f>SUM(G104:G110)</f>
        <v>0</v>
      </c>
    </row>
    <row r="112" spans="1:7" ht="14.25" hidden="1" customHeight="1">
      <c r="A112" s="435"/>
      <c r="B112" s="435"/>
      <c r="C112" s="435"/>
      <c r="D112" s="435"/>
      <c r="E112" s="435"/>
      <c r="F112" s="435"/>
      <c r="G112" s="435"/>
    </row>
    <row r="113" spans="1:8" ht="25" hidden="1" customHeight="1">
      <c r="A113" s="436" t="s">
        <v>60</v>
      </c>
      <c r="B113" s="436"/>
      <c r="C113" s="436"/>
      <c r="D113" s="436"/>
      <c r="E113" s="436"/>
      <c r="F113" s="436"/>
      <c r="G113" s="436"/>
    </row>
    <row r="114" spans="1:8" ht="30.75" hidden="1" customHeight="1">
      <c r="A114" s="387" t="s">
        <v>39</v>
      </c>
      <c r="B114" s="450"/>
      <c r="C114" s="450"/>
      <c r="D114" s="450"/>
      <c r="E114" s="450"/>
      <c r="F114" s="450"/>
      <c r="G114" s="451"/>
    </row>
    <row r="115" spans="1:8" ht="38.25" hidden="1" customHeight="1">
      <c r="A115" s="16" t="s">
        <v>12</v>
      </c>
      <c r="B115" s="275" t="s">
        <v>13</v>
      </c>
      <c r="C115" s="275"/>
      <c r="D115" s="275" t="s">
        <v>13</v>
      </c>
      <c r="E115" s="275" t="s">
        <v>13</v>
      </c>
      <c r="F115" s="275"/>
      <c r="G115" s="275" t="s">
        <v>13</v>
      </c>
    </row>
    <row r="116" spans="1:8" ht="32.15" hidden="1" customHeight="1">
      <c r="A116" s="170"/>
      <c r="B116" s="171"/>
      <c r="C116" s="171"/>
      <c r="D116" s="171"/>
      <c r="E116" s="171"/>
      <c r="F116" s="171"/>
      <c r="G116" s="171"/>
    </row>
    <row r="117" spans="1:8" ht="32.15" hidden="1" customHeight="1">
      <c r="A117" s="170"/>
      <c r="B117" s="171"/>
      <c r="C117" s="171"/>
      <c r="D117" s="171"/>
      <c r="E117" s="171"/>
      <c r="F117" s="171"/>
      <c r="G117" s="171"/>
    </row>
    <row r="118" spans="1:8" ht="32.15" hidden="1" customHeight="1">
      <c r="A118" s="170"/>
      <c r="B118" s="171"/>
      <c r="C118" s="171"/>
      <c r="D118" s="171"/>
      <c r="E118" s="171"/>
      <c r="F118" s="171"/>
      <c r="G118" s="171"/>
    </row>
    <row r="119" spans="1:8" ht="32.15" hidden="1" customHeight="1">
      <c r="A119" s="170"/>
      <c r="B119" s="171"/>
      <c r="C119" s="171"/>
      <c r="D119" s="171"/>
      <c r="E119" s="171"/>
      <c r="F119" s="171"/>
      <c r="G119" s="171"/>
    </row>
    <row r="120" spans="1:8" ht="32.15" hidden="1" customHeight="1">
      <c r="A120" s="170"/>
      <c r="B120" s="171"/>
      <c r="C120" s="171"/>
      <c r="D120" s="171"/>
      <c r="E120" s="171"/>
      <c r="F120" s="171"/>
      <c r="G120" s="171"/>
    </row>
    <row r="121" spans="1:8" ht="32.15" hidden="1" customHeight="1">
      <c r="A121" s="170"/>
      <c r="B121" s="171"/>
      <c r="C121" s="171"/>
      <c r="D121" s="171"/>
      <c r="E121" s="171"/>
      <c r="F121" s="171"/>
      <c r="G121" s="171"/>
    </row>
    <row r="122" spans="1:8" ht="32.15" hidden="1" customHeight="1">
      <c r="A122" s="170"/>
      <c r="B122" s="171"/>
      <c r="C122" s="171"/>
      <c r="D122" s="171"/>
      <c r="E122" s="171"/>
      <c r="F122" s="171"/>
      <c r="G122" s="171"/>
    </row>
    <row r="123" spans="1:8" ht="22.5" hidden="1" customHeight="1" thickBot="1">
      <c r="A123" s="98" t="s">
        <v>80</v>
      </c>
      <c r="B123" s="80">
        <f>SUM(B116:B122)</f>
        <v>0</v>
      </c>
      <c r="C123" s="80"/>
      <c r="D123" s="80">
        <f>SUM(D116:D122)</f>
        <v>0</v>
      </c>
      <c r="E123" s="80">
        <f>SUM(E116:E122)</f>
        <v>0</v>
      </c>
      <c r="F123" s="80"/>
      <c r="G123" s="80">
        <f>SUM(G116:G122)</f>
        <v>0</v>
      </c>
    </row>
    <row r="124" spans="1:8" ht="36" hidden="1" customHeight="1" thickTop="1" thickBot="1">
      <c r="A124" s="46" t="s">
        <v>38</v>
      </c>
      <c r="B124" s="8">
        <f>B111+B123</f>
        <v>0</v>
      </c>
      <c r="C124" s="8"/>
      <c r="D124" s="8">
        <f>D111+D123</f>
        <v>0</v>
      </c>
      <c r="E124" s="8">
        <f>E111+E123</f>
        <v>0</v>
      </c>
      <c r="F124" s="8"/>
      <c r="G124" s="8">
        <f>G111+G123</f>
        <v>0</v>
      </c>
    </row>
    <row r="125" spans="1:8" s="7" customFormat="1" ht="30" hidden="1" customHeight="1" thickTop="1" thickBot="1">
      <c r="A125" s="442" t="s">
        <v>90</v>
      </c>
      <c r="B125" s="443"/>
      <c r="C125" s="443"/>
      <c r="D125" s="443"/>
      <c r="E125" s="443"/>
      <c r="F125" s="443"/>
      <c r="G125" s="545"/>
      <c r="H125" s="44"/>
    </row>
    <row r="126" spans="1:8" ht="60" customHeight="1">
      <c r="A126" s="359"/>
      <c r="B126" s="557" t="s">
        <v>240</v>
      </c>
      <c r="C126" s="558"/>
      <c r="D126" s="558"/>
      <c r="E126" s="558"/>
      <c r="F126" s="558"/>
      <c r="G126" s="559"/>
    </row>
    <row r="127" spans="1:8" ht="27.75" customHeight="1" thickBot="1">
      <c r="A127" s="360"/>
      <c r="B127" s="289" t="s">
        <v>235</v>
      </c>
      <c r="C127" s="289" t="s">
        <v>234</v>
      </c>
      <c r="D127" s="249" t="s">
        <v>93</v>
      </c>
      <c r="E127" s="289" t="s">
        <v>236</v>
      </c>
      <c r="F127" s="289" t="s">
        <v>239</v>
      </c>
      <c r="G127" s="249" t="s">
        <v>93</v>
      </c>
    </row>
    <row r="128" spans="1:8" ht="25.5" customHeight="1" thickTop="1">
      <c r="A128" s="85" t="s">
        <v>50</v>
      </c>
      <c r="B128" s="86"/>
      <c r="C128" s="86"/>
      <c r="D128" s="86"/>
      <c r="E128" s="86"/>
      <c r="F128" s="86"/>
      <c r="G128" s="296"/>
    </row>
    <row r="129" spans="1:7" ht="21" customHeight="1">
      <c r="A129" s="47" t="s">
        <v>0</v>
      </c>
      <c r="B129" s="290">
        <f>B14</f>
        <v>0</v>
      </c>
      <c r="C129" s="290">
        <f>C14</f>
        <v>0</v>
      </c>
      <c r="D129" s="232">
        <f>IF(ISERR((C129-B129)/'APPROVED BUDGET'!F142),0,(C129-B129)/'APPROVED BUDGET'!F142)</f>
        <v>0</v>
      </c>
      <c r="E129" s="290">
        <f>E14</f>
        <v>0</v>
      </c>
      <c r="F129" s="290">
        <f>F14</f>
        <v>0</v>
      </c>
      <c r="G129" s="232">
        <f>IF(ISERR((F129-E129)/'APPROVED BUDGET'!G142),0,(F129-E129)/'APPROVED BUDGET'!G142)</f>
        <v>0</v>
      </c>
    </row>
    <row r="130" spans="1:7" ht="25" customHeight="1">
      <c r="A130" s="47" t="s">
        <v>1</v>
      </c>
      <c r="B130" s="290">
        <f>B20</f>
        <v>0</v>
      </c>
      <c r="C130" s="290">
        <f>C20</f>
        <v>0</v>
      </c>
      <c r="D130" s="232">
        <f>IF(ISERR((C130-B130)/'APPROVED BUDGET'!F142),0,(C130-B130)/'APPROVED BUDGET'!F142)</f>
        <v>0</v>
      </c>
      <c r="E130" s="290">
        <f>E20</f>
        <v>0</v>
      </c>
      <c r="F130" s="290">
        <f>F20</f>
        <v>0</v>
      </c>
      <c r="G130" s="232">
        <f>IF(ISERR((F130-E130)/'APPROVED BUDGET'!G142),0,(F130-E130)/'APPROVED BUDGET'!G142)</f>
        <v>0</v>
      </c>
    </row>
    <row r="131" spans="1:7" ht="25" customHeight="1">
      <c r="A131" s="47" t="s">
        <v>2</v>
      </c>
      <c r="B131" s="290">
        <f>B28</f>
        <v>0</v>
      </c>
      <c r="C131" s="290">
        <f>C28</f>
        <v>0</v>
      </c>
      <c r="D131" s="232">
        <f>IF(ISERR((C131-B131)/'APPROVED BUDGET'!F142),0,(C131-B131)/'APPROVED BUDGET'!F142)</f>
        <v>0</v>
      </c>
      <c r="E131" s="290">
        <f>E28</f>
        <v>0</v>
      </c>
      <c r="F131" s="290">
        <f>F28</f>
        <v>0</v>
      </c>
      <c r="G131" s="232">
        <f>IF(ISERR((F131-E131)/'APPROVED BUDGET'!G142),0,(F131-E131)/'APPROVED BUDGET'!G142)</f>
        <v>0</v>
      </c>
    </row>
    <row r="132" spans="1:7" ht="25" customHeight="1">
      <c r="A132" s="47" t="s">
        <v>3</v>
      </c>
      <c r="B132" s="290">
        <f>B39</f>
        <v>0</v>
      </c>
      <c r="C132" s="290">
        <f>C39</f>
        <v>0</v>
      </c>
      <c r="D132" s="232">
        <f>IF(ISERR((C132-B132)/'APPROVED BUDGET'!F142),0,(C132-B132)/'APPROVED BUDGET'!F142)</f>
        <v>0</v>
      </c>
      <c r="E132" s="290">
        <f>E39</f>
        <v>0</v>
      </c>
      <c r="F132" s="290">
        <f>F39</f>
        <v>0</v>
      </c>
      <c r="G132" s="232">
        <f>IF(ISERR((F132-E132)/'APPROVED BUDGET'!G142),0,(F132-E132)/'APPROVED BUDGET'!G142)</f>
        <v>0</v>
      </c>
    </row>
    <row r="133" spans="1:7" ht="25" customHeight="1">
      <c r="A133" s="47" t="s">
        <v>4</v>
      </c>
      <c r="B133" s="290">
        <f>B44</f>
        <v>0</v>
      </c>
      <c r="C133" s="290">
        <f>C44</f>
        <v>0</v>
      </c>
      <c r="D133" s="232">
        <f>IF(ISERR((C133-B133)/'APPROVED BUDGET'!F142),0,(C133-B133)/'APPROVED BUDGET'!F142)</f>
        <v>0</v>
      </c>
      <c r="E133" s="290">
        <f>E44</f>
        <v>0</v>
      </c>
      <c r="F133" s="290">
        <f>F44</f>
        <v>0</v>
      </c>
      <c r="G133" s="232">
        <f>IF(ISERR((F133-E133)/'APPROVED BUDGET'!G142),0,(F133-E133)/'APPROVED BUDGET'!G142)</f>
        <v>0</v>
      </c>
    </row>
    <row r="134" spans="1:7" ht="25" customHeight="1">
      <c r="A134" s="47" t="s">
        <v>5</v>
      </c>
      <c r="B134" s="290">
        <f>B49</f>
        <v>0</v>
      </c>
      <c r="C134" s="290">
        <f>C49</f>
        <v>0</v>
      </c>
      <c r="D134" s="232">
        <f>IF(ISERR((C134-B134)/'APPROVED BUDGET'!F142),0,(C134-B134)/'APPROVED BUDGET'!F142)</f>
        <v>0</v>
      </c>
      <c r="E134" s="290">
        <f>E49</f>
        <v>0</v>
      </c>
      <c r="F134" s="290">
        <f>F49</f>
        <v>0</v>
      </c>
      <c r="G134" s="232">
        <f>IF(ISERR((F134-E134)/'APPROVED BUDGET'!G142),0,(F134-E134)/'APPROVED BUDGET'!G142)</f>
        <v>0</v>
      </c>
    </row>
    <row r="135" spans="1:7" ht="25" customHeight="1">
      <c r="A135" s="47" t="s">
        <v>6</v>
      </c>
      <c r="B135" s="290">
        <f>B54</f>
        <v>0</v>
      </c>
      <c r="C135" s="290">
        <f>C54</f>
        <v>0</v>
      </c>
      <c r="D135" s="232">
        <f>IF(ISERR((C135-B135)/'APPROVED BUDGET'!F142),0,(C135-B135)/'APPROVED BUDGET'!F142)</f>
        <v>0</v>
      </c>
      <c r="E135" s="290">
        <f>E54</f>
        <v>0</v>
      </c>
      <c r="F135" s="290">
        <f>F54</f>
        <v>0</v>
      </c>
      <c r="G135" s="232">
        <f>IF(ISERR((F135-E135)/'APPROVED BUDGET'!G142),0,(F135-E135)/'APPROVED BUDGET'!G142)</f>
        <v>0</v>
      </c>
    </row>
    <row r="136" spans="1:7" ht="25" customHeight="1">
      <c r="A136" s="47" t="s">
        <v>53</v>
      </c>
      <c r="B136" s="290">
        <f>B74</f>
        <v>0</v>
      </c>
      <c r="C136" s="290">
        <f>C74</f>
        <v>0</v>
      </c>
      <c r="D136" s="232">
        <f>IF(ISERR((C136-B136)/'APPROVED BUDGET'!F142),0,(C136-B136)/'APPROVED BUDGET'!F142)</f>
        <v>0</v>
      </c>
      <c r="E136" s="290">
        <f>E74</f>
        <v>0</v>
      </c>
      <c r="F136" s="290">
        <f>F74</f>
        <v>0</v>
      </c>
      <c r="G136" s="232">
        <f>IF(ISERR((F136-E136)/'APPROVED BUDGET'!G142),0,(F136-E136)/'APPROVED BUDGET'!G142)</f>
        <v>0</v>
      </c>
    </row>
    <row r="137" spans="1:7" ht="25" customHeight="1" thickBot="1">
      <c r="A137" s="3" t="s">
        <v>7</v>
      </c>
      <c r="B137" s="291">
        <f>SUM(B129:B136)</f>
        <v>0</v>
      </c>
      <c r="C137" s="291">
        <f>SUM(C129:C136)</f>
        <v>0</v>
      </c>
      <c r="D137" s="257">
        <f>IF(ISERR((C137-B137)/'APPROVED BUDGET'!F142),0,(C137-B137)/'APPROVED BUDGET'!F142)</f>
        <v>0</v>
      </c>
      <c r="E137" s="291">
        <f>SUM(E129:E136)</f>
        <v>0</v>
      </c>
      <c r="F137" s="291">
        <f>SUM(F129:F136)</f>
        <v>0</v>
      </c>
      <c r="G137" s="257">
        <f>IF(ISERR((F137-E137)/'APPROVED BUDGET'!G142),0,(F137-E137)/'APPROVED BUDGET'!G142)</f>
        <v>0</v>
      </c>
    </row>
    <row r="138" spans="1:7" ht="24.75" customHeight="1" thickTop="1">
      <c r="A138" s="85" t="s">
        <v>54</v>
      </c>
      <c r="B138" s="84" t="s">
        <v>8</v>
      </c>
      <c r="C138" s="84"/>
      <c r="D138" s="84" t="s">
        <v>8</v>
      </c>
      <c r="E138" s="84" t="s">
        <v>8</v>
      </c>
      <c r="F138" s="84"/>
      <c r="G138" s="297" t="s">
        <v>8</v>
      </c>
    </row>
    <row r="139" spans="1:7" ht="21" customHeight="1">
      <c r="A139" s="47" t="s">
        <v>55</v>
      </c>
      <c r="B139" s="292">
        <f>B88</f>
        <v>0</v>
      </c>
      <c r="C139" s="290">
        <f>C88</f>
        <v>0</v>
      </c>
      <c r="D139" s="232">
        <f>IF(ISERR((C139-B139)/'APPROVED BUDGET'!F142),0,(C139-B139)/'APPROVED BUDGET'!F142)</f>
        <v>0</v>
      </c>
      <c r="E139" s="292">
        <f>E88</f>
        <v>0</v>
      </c>
      <c r="F139" s="292">
        <f>F88</f>
        <v>0</v>
      </c>
      <c r="G139" s="232">
        <f>IF(ISERR((F139-E139)/'APPROVED BUDGET'!G142),0,(F139-E139)/'APPROVED BUDGET'!G142)</f>
        <v>0</v>
      </c>
    </row>
    <row r="140" spans="1:7" ht="25" customHeight="1">
      <c r="A140" s="34" t="s">
        <v>48</v>
      </c>
      <c r="B140" s="292">
        <f>B93</f>
        <v>0</v>
      </c>
      <c r="C140" s="290">
        <f>C93</f>
        <v>0</v>
      </c>
      <c r="D140" s="232">
        <f>IF(ISERR((C140-B140)/'APPROVED BUDGET'!F142),0,(C140-B140)/'APPROVED BUDGET'!F142)</f>
        <v>0</v>
      </c>
      <c r="E140" s="292">
        <f>E93</f>
        <v>0</v>
      </c>
      <c r="F140" s="292">
        <f>F93</f>
        <v>0</v>
      </c>
      <c r="G140" s="232">
        <f>IF(ISERR((F140-E140)/'APPROVED BUDGET'!G142),0,(F140-E140)/'APPROVED BUDGET'!G142)</f>
        <v>0</v>
      </c>
    </row>
    <row r="141" spans="1:7" ht="25" customHeight="1" thickBot="1">
      <c r="A141" s="35" t="s">
        <v>7</v>
      </c>
      <c r="B141" s="291">
        <f>SUM(B139:B140)</f>
        <v>0</v>
      </c>
      <c r="C141" s="291">
        <f>SUM(C139:C140)</f>
        <v>0</v>
      </c>
      <c r="D141" s="251">
        <f>IF(ISERR((C141-B141)/'APPROVED BUDGET'!F142),0,(C141-B141)/'APPROVED BUDGET'!F142)</f>
        <v>0</v>
      </c>
      <c r="E141" s="293">
        <f>SUM(E139:E140)</f>
        <v>0</v>
      </c>
      <c r="F141" s="293">
        <f>SUM(F139:F140)</f>
        <v>0</v>
      </c>
      <c r="G141" s="251">
        <f>IF(ISERR((F141-E141)/'APPROVED BUDGET'!G142),0,(F141-E141)/'APPROVED BUDGET'!G142)</f>
        <v>0</v>
      </c>
    </row>
    <row r="142" spans="1:7" ht="30" customHeight="1" thickTop="1" thickBot="1">
      <c r="A142" s="36" t="s">
        <v>9</v>
      </c>
      <c r="B142" s="294">
        <f>SUM(B137,B141)</f>
        <v>0</v>
      </c>
      <c r="C142" s="294">
        <f>SUM(C137,C141)</f>
        <v>0</v>
      </c>
      <c r="D142" s="255">
        <f>IF(ISERR((C142-B142)/'APPROVED BUDGET'!F142),0,(C142-B142)/'APPROVED BUDGET'!F142)</f>
        <v>0</v>
      </c>
      <c r="E142" s="294">
        <f>SUM(E137,E141)</f>
        <v>0</v>
      </c>
      <c r="F142" s="294">
        <f>SUM(F137,F141)</f>
        <v>0</v>
      </c>
      <c r="G142" s="255">
        <f>IF(ISERR((F142-E142)/'APPROVED BUDGET'!G142),0,(F142-E142)/'APPROVED BUDGET'!G142)</f>
        <v>0</v>
      </c>
    </row>
    <row r="143" spans="1:7" ht="22.5" hidden="1" customHeight="1" thickTop="1">
      <c r="A143" s="37"/>
      <c r="B143" s="6"/>
      <c r="C143" s="6"/>
      <c r="D143" s="6"/>
      <c r="E143" s="6"/>
      <c r="F143" s="6"/>
      <c r="G143" s="6"/>
    </row>
    <row r="144" spans="1:7" ht="22" hidden="1" customHeight="1">
      <c r="A144" s="38" t="s">
        <v>10</v>
      </c>
      <c r="B144" s="5"/>
      <c r="C144" s="5"/>
      <c r="D144" s="5"/>
      <c r="E144" s="5"/>
      <c r="F144" s="5"/>
      <c r="G144" s="5"/>
    </row>
    <row r="145" spans="1:7" ht="24" hidden="1" customHeight="1">
      <c r="A145" s="356" t="s">
        <v>36</v>
      </c>
      <c r="B145" s="357"/>
      <c r="C145" s="357"/>
      <c r="D145" s="357"/>
      <c r="E145" s="357"/>
      <c r="F145" s="357"/>
      <c r="G145" s="357"/>
    </row>
    <row r="146" spans="1:7" ht="27" hidden="1" customHeight="1">
      <c r="A146" s="354" t="s">
        <v>37</v>
      </c>
      <c r="B146" s="355"/>
      <c r="C146" s="355"/>
      <c r="D146" s="355"/>
      <c r="E146" s="355"/>
      <c r="F146" s="355"/>
      <c r="G146" s="355"/>
    </row>
    <row r="147" spans="1:7" ht="27" hidden="1" customHeight="1">
      <c r="A147" s="354" t="s">
        <v>75</v>
      </c>
      <c r="B147" s="355"/>
      <c r="C147" s="355"/>
      <c r="D147" s="355"/>
      <c r="E147" s="355"/>
      <c r="F147" s="355"/>
      <c r="G147" s="355"/>
    </row>
    <row r="148" spans="1:7" ht="27" hidden="1" customHeight="1">
      <c r="A148" s="352" t="s">
        <v>11</v>
      </c>
      <c r="B148" s="353"/>
      <c r="C148" s="353"/>
      <c r="D148" s="353"/>
      <c r="E148" s="353"/>
      <c r="F148" s="353"/>
      <c r="G148" s="353"/>
    </row>
    <row r="149" spans="1:7" ht="27" hidden="1" customHeight="1" thickBot="1">
      <c r="A149" s="349"/>
      <c r="B149" s="350"/>
      <c r="C149" s="350"/>
      <c r="D149" s="350"/>
      <c r="E149" s="350"/>
      <c r="F149" s="350"/>
      <c r="G149" s="350"/>
    </row>
    <row r="150" spans="1:7" ht="27" customHeight="1" thickTop="1"/>
  </sheetData>
  <sheetProtection password="CA5B" sheet="1" selectLockedCells="1" selectUnlockedCells="1"/>
  <mergeCells count="43">
    <mergeCell ref="A145:G145"/>
    <mergeCell ref="A146:G146"/>
    <mergeCell ref="A147:G147"/>
    <mergeCell ref="A148:G148"/>
    <mergeCell ref="A149:G149"/>
    <mergeCell ref="B1:G1"/>
    <mergeCell ref="A125:G125"/>
    <mergeCell ref="A126:A127"/>
    <mergeCell ref="B126:G126"/>
    <mergeCell ref="A112:G112"/>
    <mergeCell ref="A113:G113"/>
    <mergeCell ref="A114:G114"/>
    <mergeCell ref="A100:G100"/>
    <mergeCell ref="A101:G101"/>
    <mergeCell ref="A102:G102"/>
    <mergeCell ref="A79:G79"/>
    <mergeCell ref="A89:G89"/>
    <mergeCell ref="A95:G95"/>
    <mergeCell ref="A97:A98"/>
    <mergeCell ref="B97:G97"/>
    <mergeCell ref="A57:G57"/>
    <mergeCell ref="A76:G76"/>
    <mergeCell ref="A77:A78"/>
    <mergeCell ref="B77:G77"/>
    <mergeCell ref="A31:G31"/>
    <mergeCell ref="A40:G40"/>
    <mergeCell ref="A45:G45"/>
    <mergeCell ref="A50:G50"/>
    <mergeCell ref="A55:A56"/>
    <mergeCell ref="B55:G55"/>
    <mergeCell ref="A21:G21"/>
    <mergeCell ref="A22:G22"/>
    <mergeCell ref="A29:A30"/>
    <mergeCell ref="B29:G29"/>
    <mergeCell ref="A7:A8"/>
    <mergeCell ref="B7:G7"/>
    <mergeCell ref="A9:G9"/>
    <mergeCell ref="A15:G15"/>
    <mergeCell ref="B2:G2"/>
    <mergeCell ref="B3:G3"/>
    <mergeCell ref="B4:G4"/>
    <mergeCell ref="A5:G5"/>
    <mergeCell ref="A6:G6"/>
  </mergeCells>
  <conditionalFormatting sqref="D88 G88 G90:G93 D90:D93 G129:G137 D129:D137 G139:G142 D139:D142">
    <cfRule type="cellIs" dxfId="51" priority="5" stopIfTrue="1" operator="lessThan">
      <formula>-0.1</formula>
    </cfRule>
  </conditionalFormatting>
  <conditionalFormatting sqref="D14 G14 D20 G20 G28 D28 D39 G39 D44 G44 D49 G49 G54 D54 G74 D74 G88 D88 D93 G93 D129:D137 G129:G137 G139:G142 D139:D142">
    <cfRule type="cellIs" dxfId="50" priority="2" stopIfTrue="1" operator="greaterThan">
      <formula>0.1</formula>
    </cfRule>
  </conditionalFormatting>
  <conditionalFormatting sqref="D14 G14 D20 G20 D28 G28 D39 G39 D44 G44 D49 G49 D54 G54 D74 G74 D88 G88 D93 G93">
    <cfRule type="cellIs" dxfId="49" priority="1" stopIfTrue="1" operator="lessThan">
      <formula>-0.1</formula>
    </cfRule>
  </conditionalFormatting>
  <dataValidations count="3">
    <dataValidation allowBlank="1" showInputMessage="1" showErrorMessage="1" errorTitle="Whole Numbers Only" error="Whole numbers only, no decimals please" sqref="D90:D93 D10:D14 D16:D20 D23:D28 D32:D39 D41:D44 D46:D49 D51:D54 D58:D74 D80:D88 G10:G14 G16:G20 G23:G28 G32:G39 G41:G44 G46:G49 G51:G54 G58:G74 G80:G88 G90:G93"/>
    <dataValidation type="whole" allowBlank="1" showInputMessage="1" showErrorMessage="1" errorTitle="Whole Numbers Only" error="Whole numbers only, no decimals please" sqref="B58:C73 B10:C13 E80:F87 B116:G121 B104:G111 B23:C27 B16:C19 B51:C53 B123:G123 B80:C87 E58:F73 B90:C92 E10:F13 E16:F19 E23:F27 E32:F38 E46:F48 E51:F53 E41:F43 B32:C38 B46:C48 B41:C43 E90:F92">
      <formula1>-9.99999999999999E+25</formula1>
      <formula2>9.99999999999999E+25</formula2>
    </dataValidation>
    <dataValidation type="decimal" allowBlank="1" showInputMessage="1" showErrorMessage="1" errorTitle="Whole Numbers Only" error="Whole numbers only, no decimals please" sqref="D75 G75 D94 G94">
      <formula1>-9.99999999999999E+25</formula1>
      <formula2>9.99999999999999E+25</formula2>
    </dataValidation>
  </dataValidations>
  <pageMargins left="0.39370078740157483" right="0.39370078740157483" top="0.39370078740157483" bottom="0.39370078740157483" header="0.19685039370078741" footer="0.19685039370078741"/>
  <pageSetup paperSize="9" scale="93" fitToHeight="0" orientation="portrait" r:id="rId1"/>
  <headerFooter alignWithMargins="0">
    <oddFooter>&amp;L&amp;8&amp;F&amp;R&amp;8Page &amp;P of &amp;N</oddFooter>
  </headerFooter>
  <rowBreaks count="5" manualBreakCount="5">
    <brk id="28" max="7" man="1"/>
    <brk id="54" max="16383" man="1"/>
    <brk id="75" max="16383" man="1"/>
    <brk id="99" max="16383" man="1"/>
    <brk id="1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How to use this form </vt:lpstr>
      <vt:lpstr>Step by step Guidance </vt:lpstr>
      <vt:lpstr>Examples</vt:lpstr>
      <vt:lpstr>APPLICATION BUDGET</vt:lpstr>
      <vt:lpstr>APPROVED BUDGET</vt:lpstr>
      <vt:lpstr>How to report</vt:lpstr>
      <vt:lpstr>ACTUAL</vt:lpstr>
      <vt:lpstr>ET VARIANCE</vt:lpstr>
      <vt:lpstr>CO-CONTRIBUTION VARIANCE</vt:lpstr>
      <vt:lpstr>TRANSACTION LISTING</vt:lpstr>
      <vt:lpstr>How to apply for a variation</vt:lpstr>
      <vt:lpstr>VARIATION REQUEST</vt:lpstr>
      <vt:lpstr>VARIATION ASSESSMENT</vt:lpstr>
      <vt:lpstr>'Step by step Guidance '!_Toc351033068</vt:lpstr>
      <vt:lpstr>'APPLICATION BUDGET'!Print_Area</vt:lpstr>
      <vt:lpstr>'APPROVED BUDGET'!Print_Area</vt:lpstr>
      <vt:lpstr>'CO-CONTRIBUTION VARIANCE'!Print_Area</vt:lpstr>
      <vt:lpstr>'ET VARIANCE'!Print_Area</vt:lpstr>
      <vt:lpstr>'Step by step Guidance '!Print_Area</vt:lpstr>
      <vt:lpstr>'VARIATION ASSESSMENT'!Print_Area</vt:lpstr>
      <vt:lpstr>'VARIATION REQUEST'!Print_Area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 Restoration and Rehabilition</dc:title>
  <dc:subject>Application Budget - Restoration and Rehabilitation Grants</dc:subject>
  <dc:creator>Environmental Trust</dc:creator>
  <cp:keywords>Environmental Trust, Trust, Restoration and Rehabilitation, Applications, Application Budget, Grants and Funding</cp:keywords>
  <cp:lastModifiedBy>Suzzanah Gray</cp:lastModifiedBy>
  <cp:lastPrinted>2016-08-09T02:15:11Z</cp:lastPrinted>
  <dcterms:created xsi:type="dcterms:W3CDTF">2013-09-10T04:11:39Z</dcterms:created>
  <dcterms:modified xsi:type="dcterms:W3CDTF">2018-02-06T01:59:26Z</dcterms:modified>
  <cp:category>Grants and funding</cp:category>
</cp:coreProperties>
</file>