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0" windowWidth="15570" windowHeight="11580" activeTab="0"/>
  </bookViews>
  <sheets>
    <sheet name="Grant No_School Na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Wakely Karen</author>
  </authors>
  <commentList>
    <comment ref="D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<sst xmlns="http://schemas.openxmlformats.org/spreadsheetml/2006/main" count="59" uniqueCount="58">
  <si>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Detail</t>
  </si>
  <si>
    <t>Notes:</t>
  </si>
  <si>
    <t>Sub-total</t>
  </si>
  <si>
    <t>Total Income</t>
  </si>
  <si>
    <t>Actual project</t>
  </si>
  <si>
    <t>Environmental Trust</t>
  </si>
  <si>
    <r>
      <t xml:space="preserve">* This revised budget was approved by the Environmental Trust by letter on </t>
    </r>
    <r>
      <rPr>
        <i/>
        <sz val="10"/>
        <rFont val="Arial"/>
        <family val="2"/>
      </rPr>
      <t>[insert date]</t>
    </r>
  </si>
  <si>
    <t>School **</t>
  </si>
  <si>
    <t>Variance ****</t>
  </si>
  <si>
    <t>Your comments/explanations please</t>
  </si>
  <si>
    <t>Please note prompts</t>
  </si>
  <si>
    <t>F39=0</t>
  </si>
  <si>
    <t>Looks for any Actuals</t>
  </si>
  <si>
    <t>Looks for a Rev. Budget</t>
  </si>
  <si>
    <t>Col D =""</t>
  </si>
  <si>
    <t>Var. on Actual - Budget</t>
  </si>
  <si>
    <t>Var. on Actual - Rev.Bdgt</t>
  </si>
  <si>
    <t>% to Use</t>
  </si>
  <si>
    <t>Col F - ColB</t>
  </si>
  <si>
    <t>Col F - ColD</t>
  </si>
  <si>
    <t>% Needed?</t>
  </si>
  <si>
    <t>Looks for any Data</t>
  </si>
  <si>
    <t>Col B,D,F =""</t>
  </si>
  <si>
    <t xml:space="preserve">Total expenditure </t>
  </si>
  <si>
    <t>Unspent grant funds***</t>
  </si>
  <si>
    <t>** Please ensure that you report on funding committed from sources other than the Grant, as shown in your original application.</t>
  </si>
  <si>
    <t>*** Any unspent grant funds plus GST should be returned to the Environmental Trust with this report. Please contact the Grants Administrator to discuss.</t>
  </si>
  <si>
    <r>
      <t>Approved budget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(as proposed in your original grant application)</t>
    </r>
  </si>
  <si>
    <r>
      <t>Revised budget*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(requires prior approval from the Trust)</t>
    </r>
  </si>
  <si>
    <t>Environmental Trust Eco Schools program - final reporting template</t>
  </si>
  <si>
    <t>School/community expenditure</t>
  </si>
  <si>
    <t>Grant expenditure</t>
  </si>
  <si>
    <t>Community/other **</t>
  </si>
  <si>
    <t>Income</t>
  </si>
  <si>
    <t>Expenditure</t>
  </si>
  <si>
    <t>Soil</t>
  </si>
  <si>
    <t>Garden tools</t>
  </si>
  <si>
    <t>Crushed granite wheelchair access</t>
  </si>
  <si>
    <t>Professional dvlpmnt teacher release</t>
  </si>
  <si>
    <t>Labour (in kind)</t>
  </si>
  <si>
    <t>Needed more timber than expected</t>
  </si>
  <si>
    <t>Also paved the compost area</t>
  </si>
  <si>
    <t>Compost tumbler</t>
  </si>
  <si>
    <t>Raised garden bed kit</t>
  </si>
  <si>
    <t>Visiting speakers fees</t>
  </si>
  <si>
    <t>Garden stakes</t>
  </si>
  <si>
    <t>Plants, seedlings</t>
  </si>
  <si>
    <t>Some tools were donated</t>
  </si>
  <si>
    <t>Soil was discounted by local landscaping supplies</t>
  </si>
  <si>
    <t>Bins for collecting organic waste</t>
  </si>
  <si>
    <t>Gardening gloves</t>
  </si>
  <si>
    <t>Curriculum materials</t>
  </si>
  <si>
    <t>A 2nd tumbler was provided at half price</t>
  </si>
  <si>
    <t>P&amp;C donation pathway materials</t>
  </si>
  <si>
    <t>Groundsperson constructed pathways</t>
  </si>
  <si>
    <t>Recycled timber for path edging</t>
  </si>
  <si>
    <r>
      <t>SCHOOL NAME: XXX Public School  PROJECT TITLE: Really Great Environmental Project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GRANT PROJECT NUMBER: 2014-ES-00XX</t>
    </r>
  </si>
  <si>
    <r>
      <t xml:space="preserve">**** Please provide an explanation for any line item variation greater than 10% of total grant budget.                                                                        </t>
    </r>
    <r>
      <rPr>
        <sz val="8"/>
        <rFont val="Arial"/>
        <family val="2"/>
      </rPr>
      <t>OEH 2014/140722 September 2014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</si>
</sst>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_-&quot;$&quot;* #,##0.00_-;\-&quot;$&quot;* #,##0.00_-;_$0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11" xfId="59" applyFont="1" applyBorder="1" applyAlignment="1">
      <alignment horizontal="center"/>
    </xf>
    <xf numFmtId="9" fontId="2" fillId="0" borderId="12" xfId="59" applyFont="1" applyBorder="1" applyAlignment="1">
      <alignment horizontal="center"/>
    </xf>
    <xf numFmtId="0" fontId="3" fillId="0" borderId="13" xfId="0" applyFont="1" applyBorder="1" applyAlignment="1">
      <alignment/>
    </xf>
    <xf numFmtId="44" fontId="1" fillId="33" borderId="0" xfId="44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 horizontal="center"/>
      <protection locked="0"/>
    </xf>
    <xf numFmtId="44" fontId="1" fillId="33" borderId="12" xfId="44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33" borderId="0" xfId="44" applyFont="1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9" fontId="0" fillId="0" borderId="0" xfId="59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/>
      <protection/>
    </xf>
    <xf numFmtId="44" fontId="0" fillId="0" borderId="15" xfId="44" applyFont="1" applyBorder="1" applyAlignment="1" applyProtection="1">
      <alignment/>
      <protection/>
    </xf>
    <xf numFmtId="44" fontId="0" fillId="33" borderId="15" xfId="44" applyFont="1" applyFill="1" applyBorder="1" applyAlignment="1" applyProtection="1">
      <alignment/>
      <protection/>
    </xf>
    <xf numFmtId="9" fontId="2" fillId="0" borderId="16" xfId="59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2" fillId="0" borderId="17" xfId="44" applyFont="1" applyBorder="1" applyAlignment="1" applyProtection="1">
      <alignment horizontal="center"/>
      <protection/>
    </xf>
    <xf numFmtId="44" fontId="2" fillId="33" borderId="18" xfId="44" applyFont="1" applyFill="1" applyBorder="1" applyAlignment="1" applyProtection="1">
      <alignment horizontal="center"/>
      <protection/>
    </xf>
    <xf numFmtId="44" fontId="2" fillId="33" borderId="17" xfId="44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44" fontId="1" fillId="33" borderId="10" xfId="44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/>
      <protection/>
    </xf>
    <xf numFmtId="44" fontId="0" fillId="34" borderId="15" xfId="44" applyFont="1" applyFill="1" applyBorder="1" applyAlignment="1" applyProtection="1">
      <alignment/>
      <protection/>
    </xf>
    <xf numFmtId="9" fontId="2" fillId="34" borderId="16" xfId="59" applyFont="1" applyFill="1" applyBorder="1" applyAlignment="1" applyProtection="1">
      <alignment horizontal="center"/>
      <protection/>
    </xf>
    <xf numFmtId="44" fontId="6" fillId="0" borderId="10" xfId="44" applyFont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44" fontId="1" fillId="35" borderId="17" xfId="44" applyFont="1" applyFill="1" applyBorder="1" applyAlignment="1" applyProtection="1">
      <alignment horizontal="center"/>
      <protection/>
    </xf>
    <xf numFmtId="44" fontId="1" fillId="35" borderId="11" xfId="44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44" fontId="2" fillId="35" borderId="17" xfId="44" applyFont="1" applyFill="1" applyBorder="1" applyAlignment="1" applyProtection="1">
      <alignment horizontal="center"/>
      <protection/>
    </xf>
    <xf numFmtId="166" fontId="2" fillId="35" borderId="11" xfId="59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44" fontId="0" fillId="36" borderId="10" xfId="44" applyFont="1" applyFill="1" applyBorder="1" applyAlignment="1" applyProtection="1">
      <alignment/>
      <protection/>
    </xf>
    <xf numFmtId="9" fontId="2" fillId="36" borderId="12" xfId="59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/>
      <protection/>
    </xf>
    <xf numFmtId="0" fontId="0" fillId="36" borderId="14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9" fontId="3" fillId="0" borderId="12" xfId="59" applyFont="1" applyBorder="1" applyAlignment="1">
      <alignment horizontal="center"/>
    </xf>
    <xf numFmtId="9" fontId="0" fillId="0" borderId="0" xfId="59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" fillId="37" borderId="16" xfId="0" applyFont="1" applyFill="1" applyBorder="1" applyAlignment="1" applyProtection="1">
      <alignment horizontal="left" wrapText="1"/>
      <protection/>
    </xf>
    <xf numFmtId="44" fontId="2" fillId="37" borderId="15" xfId="44" applyFont="1" applyFill="1" applyBorder="1" applyAlignment="1" applyProtection="1">
      <alignment horizontal="center"/>
      <protection/>
    </xf>
    <xf numFmtId="9" fontId="2" fillId="37" borderId="16" xfId="59" applyFont="1" applyFill="1" applyBorder="1" applyAlignment="1" applyProtection="1">
      <alignment horizontal="center"/>
      <protection/>
    </xf>
    <xf numFmtId="44" fontId="1" fillId="33" borderId="0" xfId="44" applyFont="1" applyFill="1" applyBorder="1" applyAlignment="1" applyProtection="1">
      <alignment horizontal="center"/>
      <protection/>
    </xf>
    <xf numFmtId="44" fontId="2" fillId="33" borderId="20" xfId="44" applyFont="1" applyFill="1" applyBorder="1" applyAlignment="1" applyProtection="1">
      <alignment horizontal="center"/>
      <protection/>
    </xf>
    <xf numFmtId="44" fontId="0" fillId="33" borderId="0" xfId="44" applyFont="1" applyFill="1" applyBorder="1" applyAlignment="1" applyProtection="1">
      <alignment/>
      <protection/>
    </xf>
    <xf numFmtId="44" fontId="1" fillId="33" borderId="11" xfId="44" applyFont="1" applyFill="1" applyBorder="1" applyAlignment="1" applyProtection="1">
      <alignment horizontal="center"/>
      <protection/>
    </xf>
    <xf numFmtId="44" fontId="2" fillId="33" borderId="15" xfId="44" applyFont="1" applyFill="1" applyBorder="1" applyAlignment="1" applyProtection="1">
      <alignment horizontal="center"/>
      <protection/>
    </xf>
    <xf numFmtId="44" fontId="0" fillId="33" borderId="10" xfId="44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2</xdr:row>
      <xdr:rowOff>752475</xdr:rowOff>
    </xdr:from>
    <xdr:to>
      <xdr:col>7</xdr:col>
      <xdr:colOff>1000125</xdr:colOff>
      <xdr:row>6</xdr:row>
      <xdr:rowOff>142875</xdr:rowOff>
    </xdr:to>
    <xdr:sp>
      <xdr:nvSpPr>
        <xdr:cNvPr id="1" name="Oval Callout 1"/>
        <xdr:cNvSpPr>
          <a:spLocks/>
        </xdr:cNvSpPr>
      </xdr:nvSpPr>
      <xdr:spPr>
        <a:xfrm>
          <a:off x="3876675" y="1371600"/>
          <a:ext cx="3057525" cy="819150"/>
        </a:xfrm>
        <a:prstGeom prst="wedgeEllipseCallout">
          <a:avLst>
            <a:gd name="adj1" fmla="val -51273"/>
            <a:gd name="adj2" fmla="val -68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Only complete this column if you received approval from the Trust for a budget variation</a:t>
          </a:r>
        </a:p>
      </xdr:txBody>
    </xdr:sp>
    <xdr:clientData/>
  </xdr:twoCellAnchor>
  <xdr:twoCellAnchor>
    <xdr:from>
      <xdr:col>6</xdr:col>
      <xdr:colOff>819150</xdr:colOff>
      <xdr:row>30</xdr:row>
      <xdr:rowOff>47625</xdr:rowOff>
    </xdr:from>
    <xdr:to>
      <xdr:col>8</xdr:col>
      <xdr:colOff>1190625</xdr:colOff>
      <xdr:row>34</xdr:row>
      <xdr:rowOff>47625</xdr:rowOff>
    </xdr:to>
    <xdr:sp>
      <xdr:nvSpPr>
        <xdr:cNvPr id="2" name="Oval Callout 2"/>
        <xdr:cNvSpPr>
          <a:spLocks/>
        </xdr:cNvSpPr>
      </xdr:nvSpPr>
      <xdr:spPr>
        <a:xfrm>
          <a:off x="5857875" y="6000750"/>
          <a:ext cx="2286000" cy="647700"/>
        </a:xfrm>
        <a:prstGeom prst="wedgeEllipseCallout">
          <a:avLst>
            <a:gd name="adj1" fmla="val -70481"/>
            <a:gd name="adj2" fmla="val 524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Figures</a:t>
          </a:r>
          <a:r>
            <a:rPr lang="en-US" cap="none" sz="1000" b="1" i="0" u="none" baseline="0">
              <a:solidFill>
                <a:srgbClr val="FFFFFF"/>
              </a:solidFill>
            </a:rPr>
            <a:t> on this line should all add up to $2,500.</a:t>
          </a:r>
        </a:p>
      </xdr:txBody>
    </xdr:sp>
    <xdr:clientData/>
  </xdr:twoCellAnchor>
  <xdr:twoCellAnchor>
    <xdr:from>
      <xdr:col>6</xdr:col>
      <xdr:colOff>38100</xdr:colOff>
      <xdr:row>16</xdr:row>
      <xdr:rowOff>114300</xdr:rowOff>
    </xdr:from>
    <xdr:to>
      <xdr:col>8</xdr:col>
      <xdr:colOff>771525</xdr:colOff>
      <xdr:row>21</xdr:row>
      <xdr:rowOff>142875</xdr:rowOff>
    </xdr:to>
    <xdr:sp>
      <xdr:nvSpPr>
        <xdr:cNvPr id="3" name="Oval Callout 3"/>
        <xdr:cNvSpPr>
          <a:spLocks/>
        </xdr:cNvSpPr>
      </xdr:nvSpPr>
      <xdr:spPr>
        <a:xfrm>
          <a:off x="5076825" y="3810000"/>
          <a:ext cx="2647950" cy="838200"/>
        </a:xfrm>
        <a:prstGeom prst="wedgeEllipseCallout">
          <a:avLst>
            <a:gd name="adj1" fmla="val -54425"/>
            <a:gd name="adj2" fmla="val 473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This is where you enter your actual expenditure.</a:t>
          </a:r>
          <a:r>
            <a:rPr lang="en-US" cap="none" sz="1000" b="1" i="0" u="none" baseline="0">
              <a:solidFill>
                <a:srgbClr val="FFFFFF"/>
              </a:solidFill>
            </a:rPr>
            <a:t> These figures should not include GST (10%)
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1962150</xdr:colOff>
      <xdr:row>3</xdr:row>
      <xdr:rowOff>38100</xdr:rowOff>
    </xdr:to>
    <xdr:sp>
      <xdr:nvSpPr>
        <xdr:cNvPr id="4" name="Oval Callout 5"/>
        <xdr:cNvSpPr>
          <a:spLocks/>
        </xdr:cNvSpPr>
      </xdr:nvSpPr>
      <xdr:spPr>
        <a:xfrm>
          <a:off x="0" y="809625"/>
          <a:ext cx="1962150" cy="762000"/>
        </a:xfrm>
        <a:prstGeom prst="wedgeEllipseCallout">
          <a:avLst>
            <a:gd name="adj1" fmla="val 59736"/>
            <a:gd name="adj2" fmla="val -56648"/>
          </a:avLst>
        </a:prstGeom>
        <a:solidFill>
          <a:srgbClr val="4F81BD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Enter the budget you proposed in section D in your grant application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85" zoomScaleNormal="85" zoomScaleSheetLayoutView="100" zoomScalePageLayoutView="0" workbookViewId="0" topLeftCell="A22">
      <selection activeCell="H45" sqref="H45"/>
    </sheetView>
  </sheetViews>
  <sheetFormatPr defaultColWidth="9.140625" defaultRowHeight="12.75"/>
  <cols>
    <col min="1" max="1" width="31.00390625" style="1" customWidth="1"/>
    <col min="2" max="2" width="14.57421875" style="1" customWidth="1"/>
    <col min="3" max="3" width="0.5625" style="1" customWidth="1"/>
    <col min="4" max="4" width="14.28125" style="1" customWidth="1"/>
    <col min="5" max="5" width="0.5625" style="1" customWidth="1"/>
    <col min="6" max="6" width="14.57421875" style="1" customWidth="1"/>
    <col min="7" max="7" width="13.421875" style="1" customWidth="1"/>
    <col min="8" max="8" width="15.28125" style="5" customWidth="1"/>
    <col min="9" max="9" width="39.8515625" style="1" customWidth="1"/>
    <col min="10" max="10" width="9.140625" style="1" customWidth="1"/>
    <col min="11" max="17" width="9.140625" style="1" hidden="1" customWidth="1"/>
    <col min="18" max="16384" width="9.140625" style="1" customWidth="1"/>
  </cols>
  <sheetData>
    <row r="1" spans="2:9" s="63" customFormat="1" ht="15.75">
      <c r="B1" s="83" t="s">
        <v>29</v>
      </c>
      <c r="C1" s="73"/>
      <c r="D1" s="73"/>
      <c r="E1" s="73"/>
      <c r="F1" s="73"/>
      <c r="G1" s="73"/>
      <c r="H1" s="67"/>
      <c r="I1" s="73"/>
    </row>
    <row r="2" spans="1:19" s="22" customFormat="1" ht="33" customHeight="1">
      <c r="A2" s="88" t="s">
        <v>56</v>
      </c>
      <c r="B2" s="89"/>
      <c r="C2" s="89"/>
      <c r="D2" s="89"/>
      <c r="E2" s="89"/>
      <c r="F2" s="89"/>
      <c r="G2" s="89"/>
      <c r="H2" s="89"/>
      <c r="I2" s="89"/>
      <c r="K2" s="25" t="s">
        <v>12</v>
      </c>
      <c r="L2" s="25" t="s">
        <v>21</v>
      </c>
      <c r="M2" s="25" t="s">
        <v>20</v>
      </c>
      <c r="N2" s="25" t="s">
        <v>13</v>
      </c>
      <c r="O2" s="25" t="s">
        <v>15</v>
      </c>
      <c r="P2" s="25" t="s">
        <v>16</v>
      </c>
      <c r="Q2" s="25" t="s">
        <v>17</v>
      </c>
      <c r="R2" s="27"/>
      <c r="S2" s="27"/>
    </row>
    <row r="3" spans="1:19" s="68" customFormat="1" ht="72">
      <c r="A3" s="86" t="s">
        <v>0</v>
      </c>
      <c r="B3" s="86" t="s">
        <v>27</v>
      </c>
      <c r="C3" s="84"/>
      <c r="D3" s="86" t="s">
        <v>28</v>
      </c>
      <c r="E3" s="84"/>
      <c r="F3" s="86" t="s">
        <v>4</v>
      </c>
      <c r="G3" s="86" t="s">
        <v>8</v>
      </c>
      <c r="H3" s="85" t="s">
        <v>10</v>
      </c>
      <c r="I3" s="86" t="s">
        <v>9</v>
      </c>
      <c r="K3" s="66" t="s">
        <v>11</v>
      </c>
      <c r="L3" s="66" t="s">
        <v>22</v>
      </c>
      <c r="M3" s="66"/>
      <c r="N3" s="66" t="s">
        <v>14</v>
      </c>
      <c r="O3" s="66" t="s">
        <v>18</v>
      </c>
      <c r="P3" s="66" t="s">
        <v>19</v>
      </c>
      <c r="Q3" s="66"/>
      <c r="R3" s="69"/>
      <c r="S3" s="69"/>
    </row>
    <row r="4" spans="1:9" s="53" customFormat="1" ht="15">
      <c r="A4" s="47" t="s">
        <v>33</v>
      </c>
      <c r="B4" s="48"/>
      <c r="C4" s="77"/>
      <c r="D4" s="49"/>
      <c r="E4" s="80"/>
      <c r="F4" s="49"/>
      <c r="G4" s="50"/>
      <c r="H4" s="51"/>
      <c r="I4" s="52"/>
    </row>
    <row r="5" spans="1:9" s="2" customFormat="1" ht="12.75">
      <c r="A5" s="10" t="s">
        <v>7</v>
      </c>
      <c r="B5" s="11"/>
      <c r="C5" s="9"/>
      <c r="D5" s="12"/>
      <c r="E5" s="13"/>
      <c r="F5" s="12"/>
      <c r="G5" s="7"/>
      <c r="H5" s="4"/>
      <c r="I5" s="42"/>
    </row>
    <row r="6" spans="1:9" s="2" customFormat="1" ht="12.75">
      <c r="A6" s="10" t="s">
        <v>32</v>
      </c>
      <c r="B6" s="11"/>
      <c r="C6" s="9"/>
      <c r="D6" s="12"/>
      <c r="E6" s="13"/>
      <c r="F6" s="12"/>
      <c r="G6" s="7"/>
      <c r="H6" s="4"/>
      <c r="I6" s="42"/>
    </row>
    <row r="7" spans="1:9" s="2" customFormat="1" ht="12.75">
      <c r="A7" s="10" t="s">
        <v>5</v>
      </c>
      <c r="B7" s="11">
        <v>2500</v>
      </c>
      <c r="C7" s="9"/>
      <c r="D7" s="12"/>
      <c r="E7" s="13"/>
      <c r="F7" s="12"/>
      <c r="G7" s="7"/>
      <c r="H7" s="4"/>
      <c r="I7" s="42"/>
    </row>
    <row r="8" spans="1:9" s="2" customFormat="1" ht="12.75">
      <c r="A8" s="23"/>
      <c r="B8" s="11"/>
      <c r="C8" s="9"/>
      <c r="D8" s="12"/>
      <c r="E8" s="13"/>
      <c r="F8" s="12"/>
      <c r="G8" s="7"/>
      <c r="H8" s="4"/>
      <c r="I8" s="42"/>
    </row>
    <row r="9" spans="1:9" s="2" customFormat="1" ht="12.75">
      <c r="A9" s="74" t="s">
        <v>3</v>
      </c>
      <c r="B9" s="75">
        <f>SUM(B4:B8)</f>
        <v>2500</v>
      </c>
      <c r="C9" s="78"/>
      <c r="D9" s="75">
        <f>SUM(D4:D8)</f>
        <v>0</v>
      </c>
      <c r="E9" s="81"/>
      <c r="F9" s="75">
        <f>SUM(F4:F8)</f>
        <v>0</v>
      </c>
      <c r="G9" s="76"/>
      <c r="H9" s="4"/>
      <c r="I9" s="42"/>
    </row>
    <row r="10" spans="1:9" s="2" customFormat="1" ht="12.75">
      <c r="A10" s="14"/>
      <c r="B10" s="34"/>
      <c r="C10" s="35"/>
      <c r="D10" s="34"/>
      <c r="E10" s="36"/>
      <c r="F10" s="34"/>
      <c r="G10" s="6"/>
      <c r="H10" s="4"/>
      <c r="I10" s="42"/>
    </row>
    <row r="11" spans="1:9" s="53" customFormat="1" ht="15">
      <c r="A11" s="54" t="s">
        <v>34</v>
      </c>
      <c r="B11" s="55"/>
      <c r="C11" s="35"/>
      <c r="D11" s="55"/>
      <c r="E11" s="36"/>
      <c r="F11" s="55"/>
      <c r="G11" s="56"/>
      <c r="H11" s="57"/>
      <c r="I11" s="52"/>
    </row>
    <row r="12" spans="1:18" s="63" customFormat="1" ht="12.75">
      <c r="A12" s="58" t="s">
        <v>30</v>
      </c>
      <c r="B12" s="59"/>
      <c r="C12" s="79"/>
      <c r="D12" s="59"/>
      <c r="E12" s="82"/>
      <c r="F12" s="59"/>
      <c r="G12" s="60"/>
      <c r="H12" s="61"/>
      <c r="I12" s="62"/>
      <c r="O12" s="64"/>
      <c r="P12" s="64"/>
      <c r="Q12" s="64"/>
      <c r="R12" s="64"/>
    </row>
    <row r="13" spans="1:19" s="3" customFormat="1" ht="12.75">
      <c r="A13" s="15" t="s">
        <v>38</v>
      </c>
      <c r="B13" s="16">
        <v>350</v>
      </c>
      <c r="C13" s="17"/>
      <c r="D13" s="16">
        <v>660</v>
      </c>
      <c r="E13" s="18"/>
      <c r="F13" s="16">
        <v>660</v>
      </c>
      <c r="G13" s="70"/>
      <c r="H13" s="4"/>
      <c r="I13" s="24"/>
      <c r="O13" s="71"/>
      <c r="P13" s="71"/>
      <c r="Q13" s="71"/>
      <c r="R13" s="71"/>
      <c r="S13" s="71"/>
    </row>
    <row r="14" spans="1:19" s="3" customFormat="1" ht="12.75">
      <c r="A14" s="15" t="s">
        <v>53</v>
      </c>
      <c r="B14" s="16">
        <v>300</v>
      </c>
      <c r="C14" s="17"/>
      <c r="D14" s="16">
        <v>300</v>
      </c>
      <c r="E14" s="18"/>
      <c r="F14" s="16">
        <v>400</v>
      </c>
      <c r="G14" s="70"/>
      <c r="H14" s="4"/>
      <c r="I14" s="24"/>
      <c r="O14" s="71"/>
      <c r="P14" s="71"/>
      <c r="Q14" s="71"/>
      <c r="R14" s="71"/>
      <c r="S14" s="71"/>
    </row>
    <row r="15" spans="1:19" s="3" customFormat="1" ht="12.75">
      <c r="A15" s="15" t="s">
        <v>39</v>
      </c>
      <c r="B15" s="16">
        <v>300</v>
      </c>
      <c r="C15" s="17"/>
      <c r="D15" s="16">
        <v>400</v>
      </c>
      <c r="E15" s="18"/>
      <c r="F15" s="16">
        <v>500</v>
      </c>
      <c r="G15" s="70"/>
      <c r="H15" s="4"/>
      <c r="I15" s="24" t="s">
        <v>54</v>
      </c>
      <c r="O15" s="71"/>
      <c r="P15" s="71"/>
      <c r="Q15" s="71"/>
      <c r="R15" s="71"/>
      <c r="S15" s="71"/>
    </row>
    <row r="16" spans="1:19" s="3" customFormat="1" ht="12.75">
      <c r="A16" s="72" t="s">
        <v>55</v>
      </c>
      <c r="B16" s="16">
        <v>0</v>
      </c>
      <c r="C16" s="17"/>
      <c r="D16" s="16">
        <v>300</v>
      </c>
      <c r="E16" s="18"/>
      <c r="F16" s="16">
        <v>400</v>
      </c>
      <c r="G16" s="70"/>
      <c r="H16" s="4"/>
      <c r="I16" s="24" t="s">
        <v>40</v>
      </c>
      <c r="O16" s="71"/>
      <c r="P16" s="71"/>
      <c r="Q16" s="71"/>
      <c r="R16" s="71"/>
      <c r="S16" s="71"/>
    </row>
    <row r="17" spans="1:19" s="3" customFormat="1" ht="12.75">
      <c r="A17" s="15" t="s">
        <v>37</v>
      </c>
      <c r="B17" s="16">
        <v>0</v>
      </c>
      <c r="C17" s="17"/>
      <c r="D17" s="16">
        <v>300</v>
      </c>
      <c r="E17" s="18"/>
      <c r="F17" s="16">
        <v>400</v>
      </c>
      <c r="G17" s="70"/>
      <c r="H17" s="4"/>
      <c r="I17" s="24" t="s">
        <v>41</v>
      </c>
      <c r="O17" s="71"/>
      <c r="P17" s="71"/>
      <c r="Q17" s="71"/>
      <c r="R17" s="71"/>
      <c r="S17" s="71"/>
    </row>
    <row r="18" spans="1:19" s="3" customFormat="1" ht="12.75">
      <c r="A18" s="87"/>
      <c r="B18" s="16"/>
      <c r="C18" s="17"/>
      <c r="D18" s="16"/>
      <c r="E18" s="18"/>
      <c r="F18" s="16"/>
      <c r="G18" s="70"/>
      <c r="H18" s="4"/>
      <c r="I18" s="24"/>
      <c r="O18" s="71"/>
      <c r="P18" s="71"/>
      <c r="Q18" s="71"/>
      <c r="R18" s="71"/>
      <c r="S18" s="71"/>
    </row>
    <row r="19" spans="1:19" s="3" customFormat="1" ht="12.75">
      <c r="A19" s="15"/>
      <c r="B19" s="16"/>
      <c r="C19" s="17"/>
      <c r="D19" s="16"/>
      <c r="E19" s="18"/>
      <c r="F19" s="16"/>
      <c r="G19" s="70"/>
      <c r="H19" s="4"/>
      <c r="I19" s="24"/>
      <c r="O19" s="71"/>
      <c r="P19" s="71"/>
      <c r="Q19" s="71"/>
      <c r="R19" s="71"/>
      <c r="S19" s="71"/>
    </row>
    <row r="20" spans="1:19" s="3" customFormat="1" ht="12.75">
      <c r="A20" s="15"/>
      <c r="B20" s="16"/>
      <c r="C20" s="17"/>
      <c r="D20" s="16"/>
      <c r="E20" s="18"/>
      <c r="F20" s="16"/>
      <c r="G20" s="70"/>
      <c r="H20" s="4"/>
      <c r="I20" s="24"/>
      <c r="O20" s="71"/>
      <c r="P20" s="71"/>
      <c r="Q20" s="71"/>
      <c r="R20" s="71"/>
      <c r="S20" s="71"/>
    </row>
    <row r="21" spans="1:19" ht="12.75">
      <c r="A21" s="28" t="s">
        <v>2</v>
      </c>
      <c r="B21" s="29">
        <f>SUM(B11:B20)</f>
        <v>950</v>
      </c>
      <c r="C21" s="30">
        <f>SUM(C12:C20)</f>
        <v>0</v>
      </c>
      <c r="D21" s="29">
        <f>SUM(D11:D20)</f>
        <v>1960</v>
      </c>
      <c r="E21" s="30"/>
      <c r="F21" s="29">
        <f>SUM(F11:F20)</f>
        <v>2360</v>
      </c>
      <c r="G21" s="31"/>
      <c r="H21" s="4"/>
      <c r="I21" s="24"/>
      <c r="O21" s="26"/>
      <c r="P21" s="26"/>
      <c r="Q21" s="26"/>
      <c r="R21" s="26"/>
      <c r="S21" s="26"/>
    </row>
    <row r="22" spans="1:19" s="63" customFormat="1" ht="12.75">
      <c r="A22" s="58" t="s">
        <v>31</v>
      </c>
      <c r="B22" s="59"/>
      <c r="C22" s="79"/>
      <c r="D22" s="59"/>
      <c r="E22" s="82"/>
      <c r="F22" s="59"/>
      <c r="G22" s="60">
        <f>Q22</f>
      </c>
      <c r="H22" s="61">
        <f aca="true" t="shared" si="0" ref="H22:H34">IF(G22="","",IF(ABS(G22)&gt;10.5%,"Please explain",""))</f>
      </c>
      <c r="I22" s="62"/>
      <c r="K22" s="63" t="b">
        <f aca="true" t="shared" si="1" ref="K22:K34">IF($F$37=0,"")</f>
        <v>0</v>
      </c>
      <c r="L22" s="63">
        <f>IF(AND($B22="",$D22="",$F22=""),"")</f>
      </c>
      <c r="M22" s="63">
        <f>IF(K22="","",IF(L22="",""))</f>
      </c>
      <c r="N22" s="63">
        <f aca="true" t="shared" si="2" ref="N22:N34">IF($D22="","")</f>
      </c>
      <c r="O22" s="64">
        <f>IF($M22="","",($F22-$B22)/$B$6)</f>
      </c>
      <c r="P22" s="64">
        <f>IF($M22="","",($F22-$D22)/$B$6)</f>
      </c>
      <c r="Q22" s="64">
        <f>IF(N22="",O22,P22)</f>
      </c>
      <c r="R22" s="64"/>
      <c r="S22" s="64"/>
    </row>
    <row r="23" spans="1:19" s="3" customFormat="1" ht="12" customHeight="1">
      <c r="A23" s="72" t="s">
        <v>35</v>
      </c>
      <c r="B23" s="16">
        <v>550</v>
      </c>
      <c r="C23" s="17"/>
      <c r="D23" s="16">
        <v>400</v>
      </c>
      <c r="E23" s="18"/>
      <c r="F23" s="16">
        <v>220</v>
      </c>
      <c r="G23" s="70">
        <f>Q23</f>
        <v>-0.072</v>
      </c>
      <c r="H23" s="4">
        <f t="shared" si="0"/>
      </c>
      <c r="I23" s="24" t="s">
        <v>48</v>
      </c>
      <c r="K23" s="3" t="b">
        <f t="shared" si="1"/>
        <v>0</v>
      </c>
      <c r="L23" s="3" t="b">
        <f aca="true" t="shared" si="3" ref="L23:L34">IF(AND($B23="",$D23="",$F23=""),"")</f>
        <v>0</v>
      </c>
      <c r="M23" s="3" t="b">
        <f>IF(K23="","",IF(L23="",""))</f>
        <v>0</v>
      </c>
      <c r="N23" s="3" t="b">
        <f t="shared" si="2"/>
        <v>0</v>
      </c>
      <c r="O23" s="71">
        <f>IF($M23="","",($F23-$B23)/2500)</f>
        <v>-0.132</v>
      </c>
      <c r="P23" s="71">
        <f>IF($M23="","",($F23-$D23)/2500)</f>
        <v>-0.072</v>
      </c>
      <c r="Q23" s="71">
        <f>IF(N23="",O23,P23)</f>
        <v>-0.072</v>
      </c>
      <c r="R23" s="71"/>
      <c r="S23" s="71"/>
    </row>
    <row r="24" spans="1:19" s="3" customFormat="1" ht="12.75">
      <c r="A24" s="72" t="s">
        <v>42</v>
      </c>
      <c r="B24" s="16">
        <v>90</v>
      </c>
      <c r="C24" s="17"/>
      <c r="D24" s="16">
        <v>90</v>
      </c>
      <c r="E24" s="18"/>
      <c r="F24" s="16">
        <v>140</v>
      </c>
      <c r="G24" s="70">
        <f aca="true" t="shared" si="4" ref="G24:G34">Q24</f>
        <v>0.02</v>
      </c>
      <c r="H24" s="4">
        <f t="shared" si="0"/>
      </c>
      <c r="I24" s="24" t="s">
        <v>52</v>
      </c>
      <c r="K24" s="3" t="b">
        <f t="shared" si="1"/>
        <v>0</v>
      </c>
      <c r="L24" s="3" t="b">
        <f t="shared" si="3"/>
        <v>0</v>
      </c>
      <c r="M24" s="3" t="b">
        <f aca="true" t="shared" si="5" ref="M24:M34">IF(K24="","",IF(L24="",""))</f>
        <v>0</v>
      </c>
      <c r="N24" s="3" t="b">
        <f t="shared" si="2"/>
        <v>0</v>
      </c>
      <c r="O24" s="71">
        <f aca="true" t="shared" si="6" ref="O24:O34">IF($M24="","",($F24-$B24)/2500)</f>
        <v>0.02</v>
      </c>
      <c r="P24" s="71">
        <f aca="true" t="shared" si="7" ref="P24:P34">IF($M24="","",($F24-$D24)/2500)</f>
        <v>0.02</v>
      </c>
      <c r="Q24" s="71">
        <f aca="true" t="shared" si="8" ref="Q24:Q34">IF(N24="",O24,P24)</f>
        <v>0.02</v>
      </c>
      <c r="R24" s="71"/>
      <c r="S24" s="71"/>
    </row>
    <row r="25" spans="1:19" s="3" customFormat="1" ht="12.75">
      <c r="A25" s="72" t="s">
        <v>46</v>
      </c>
      <c r="B25" s="16">
        <v>1000</v>
      </c>
      <c r="C25" s="17"/>
      <c r="D25" s="16">
        <v>1200</v>
      </c>
      <c r="E25" s="18"/>
      <c r="F25" s="16">
        <v>1300</v>
      </c>
      <c r="G25" s="70">
        <f t="shared" si="4"/>
        <v>0.04</v>
      </c>
      <c r="H25" s="4">
        <f t="shared" si="0"/>
      </c>
      <c r="I25" s="24"/>
      <c r="K25" s="3" t="b">
        <f t="shared" si="1"/>
        <v>0</v>
      </c>
      <c r="L25" s="3" t="b">
        <f t="shared" si="3"/>
        <v>0</v>
      </c>
      <c r="M25" s="3" t="b">
        <f t="shared" si="5"/>
        <v>0</v>
      </c>
      <c r="N25" s="3" t="b">
        <f t="shared" si="2"/>
        <v>0</v>
      </c>
      <c r="O25" s="71">
        <f t="shared" si="6"/>
        <v>0.12</v>
      </c>
      <c r="P25" s="71">
        <f t="shared" si="7"/>
        <v>0.04</v>
      </c>
      <c r="Q25" s="71">
        <f t="shared" si="8"/>
        <v>0.04</v>
      </c>
      <c r="R25" s="71"/>
      <c r="S25" s="71"/>
    </row>
    <row r="26" spans="1:19" s="3" customFormat="1" ht="12.75">
      <c r="A26" s="72" t="s">
        <v>36</v>
      </c>
      <c r="B26" s="16">
        <v>210</v>
      </c>
      <c r="C26" s="17"/>
      <c r="D26" s="16">
        <v>100</v>
      </c>
      <c r="E26" s="18"/>
      <c r="F26" s="16">
        <v>70</v>
      </c>
      <c r="G26" s="70">
        <f t="shared" si="4"/>
        <v>-0.012</v>
      </c>
      <c r="H26" s="4">
        <f t="shared" si="0"/>
      </c>
      <c r="I26" s="24" t="s">
        <v>47</v>
      </c>
      <c r="K26" s="3" t="b">
        <f t="shared" si="1"/>
        <v>0</v>
      </c>
      <c r="L26" s="3" t="b">
        <f t="shared" si="3"/>
        <v>0</v>
      </c>
      <c r="M26" s="3" t="b">
        <f t="shared" si="5"/>
        <v>0</v>
      </c>
      <c r="N26" s="3" t="b">
        <f t="shared" si="2"/>
        <v>0</v>
      </c>
      <c r="O26" s="71">
        <f t="shared" si="6"/>
        <v>-0.056</v>
      </c>
      <c r="P26" s="71">
        <f t="shared" si="7"/>
        <v>-0.012</v>
      </c>
      <c r="Q26" s="71">
        <f t="shared" si="8"/>
        <v>-0.012</v>
      </c>
      <c r="R26" s="71"/>
      <c r="S26" s="71"/>
    </row>
    <row r="27" spans="1:19" s="3" customFormat="1" ht="12.75">
      <c r="A27" s="87" t="s">
        <v>51</v>
      </c>
      <c r="B27" s="16">
        <v>200</v>
      </c>
      <c r="C27" s="17"/>
      <c r="D27" s="16">
        <v>200</v>
      </c>
      <c r="E27" s="18"/>
      <c r="F27" s="16">
        <v>200</v>
      </c>
      <c r="G27" s="70">
        <f t="shared" si="4"/>
        <v>0</v>
      </c>
      <c r="H27" s="4">
        <f t="shared" si="0"/>
      </c>
      <c r="I27" s="24"/>
      <c r="K27" s="3" t="b">
        <f t="shared" si="1"/>
        <v>0</v>
      </c>
      <c r="L27" s="3" t="b">
        <f t="shared" si="3"/>
        <v>0</v>
      </c>
      <c r="M27" s="3" t="b">
        <f t="shared" si="5"/>
        <v>0</v>
      </c>
      <c r="N27" s="3" t="b">
        <f t="shared" si="2"/>
        <v>0</v>
      </c>
      <c r="O27" s="71">
        <f t="shared" si="6"/>
        <v>0</v>
      </c>
      <c r="P27" s="71">
        <f t="shared" si="7"/>
        <v>0</v>
      </c>
      <c r="Q27" s="71">
        <f t="shared" si="8"/>
        <v>0</v>
      </c>
      <c r="R27" s="71"/>
      <c r="S27" s="71"/>
    </row>
    <row r="28" spans="1:19" s="3" customFormat="1" ht="12.75">
      <c r="A28" s="72" t="s">
        <v>43</v>
      </c>
      <c r="B28" s="16">
        <v>250</v>
      </c>
      <c r="C28" s="17"/>
      <c r="D28" s="16">
        <v>300</v>
      </c>
      <c r="E28" s="18"/>
      <c r="F28" s="16">
        <v>220</v>
      </c>
      <c r="G28" s="70">
        <f t="shared" si="4"/>
        <v>-0.032</v>
      </c>
      <c r="H28" s="4">
        <f t="shared" si="0"/>
      </c>
      <c r="I28" s="24"/>
      <c r="K28" s="3" t="b">
        <f t="shared" si="1"/>
        <v>0</v>
      </c>
      <c r="L28" s="3" t="b">
        <f t="shared" si="3"/>
        <v>0</v>
      </c>
      <c r="M28" s="3" t="b">
        <f t="shared" si="5"/>
        <v>0</v>
      </c>
      <c r="N28" s="3" t="b">
        <f t="shared" si="2"/>
        <v>0</v>
      </c>
      <c r="O28" s="71">
        <f t="shared" si="6"/>
        <v>-0.012</v>
      </c>
      <c r="P28" s="71">
        <f t="shared" si="7"/>
        <v>-0.032</v>
      </c>
      <c r="Q28" s="71">
        <f t="shared" si="8"/>
        <v>-0.032</v>
      </c>
      <c r="R28" s="71"/>
      <c r="S28" s="71"/>
    </row>
    <row r="29" spans="1:19" s="3" customFormat="1" ht="12.75">
      <c r="A29" s="72" t="s">
        <v>44</v>
      </c>
      <c r="B29" s="16">
        <v>200</v>
      </c>
      <c r="C29" s="17"/>
      <c r="D29" s="16">
        <v>210</v>
      </c>
      <c r="E29" s="18"/>
      <c r="F29" s="16">
        <v>210</v>
      </c>
      <c r="G29" s="70">
        <f t="shared" si="4"/>
        <v>0</v>
      </c>
      <c r="H29" s="4">
        <f t="shared" si="0"/>
      </c>
      <c r="I29" s="24"/>
      <c r="K29" s="3" t="b">
        <f t="shared" si="1"/>
        <v>0</v>
      </c>
      <c r="L29" s="3" t="b">
        <f t="shared" si="3"/>
        <v>0</v>
      </c>
      <c r="M29" s="3" t="b">
        <f t="shared" si="5"/>
        <v>0</v>
      </c>
      <c r="N29" s="3" t="b">
        <f t="shared" si="2"/>
        <v>0</v>
      </c>
      <c r="O29" s="71">
        <f t="shared" si="6"/>
        <v>0.004</v>
      </c>
      <c r="P29" s="71">
        <f t="shared" si="7"/>
        <v>0</v>
      </c>
      <c r="Q29" s="71">
        <f t="shared" si="8"/>
        <v>0</v>
      </c>
      <c r="R29" s="71"/>
      <c r="S29" s="71"/>
    </row>
    <row r="30" spans="1:19" s="3" customFormat="1" ht="12.75">
      <c r="A30" s="87" t="s">
        <v>49</v>
      </c>
      <c r="B30" s="16">
        <v>0</v>
      </c>
      <c r="C30" s="17"/>
      <c r="D30" s="16">
        <v>0</v>
      </c>
      <c r="E30" s="18"/>
      <c r="F30" s="16">
        <v>60</v>
      </c>
      <c r="G30" s="70">
        <f t="shared" si="4"/>
        <v>0.024</v>
      </c>
      <c r="H30" s="4">
        <f t="shared" si="0"/>
      </c>
      <c r="I30" s="24"/>
      <c r="K30" s="3" t="b">
        <f t="shared" si="1"/>
        <v>0</v>
      </c>
      <c r="L30" s="3" t="b">
        <f t="shared" si="3"/>
        <v>0</v>
      </c>
      <c r="M30" s="3" t="b">
        <f t="shared" si="5"/>
        <v>0</v>
      </c>
      <c r="N30" s="3" t="b">
        <f t="shared" si="2"/>
        <v>0</v>
      </c>
      <c r="O30" s="71">
        <f t="shared" si="6"/>
        <v>0.024</v>
      </c>
      <c r="P30" s="71">
        <f t="shared" si="7"/>
        <v>0.024</v>
      </c>
      <c r="Q30" s="71">
        <f t="shared" si="8"/>
        <v>0.024</v>
      </c>
      <c r="R30" s="71"/>
      <c r="S30" s="71"/>
    </row>
    <row r="31" spans="1:19" s="3" customFormat="1" ht="12.75">
      <c r="A31" s="72" t="s">
        <v>50</v>
      </c>
      <c r="B31" s="16">
        <v>0</v>
      </c>
      <c r="C31" s="17"/>
      <c r="D31" s="16">
        <v>0</v>
      </c>
      <c r="E31" s="18"/>
      <c r="F31" s="16">
        <v>40</v>
      </c>
      <c r="G31" s="70">
        <f t="shared" si="4"/>
        <v>0.016</v>
      </c>
      <c r="H31" s="4">
        <f t="shared" si="0"/>
      </c>
      <c r="I31" s="24"/>
      <c r="K31" s="3" t="b">
        <f t="shared" si="1"/>
        <v>0</v>
      </c>
      <c r="L31" s="3" t="b">
        <f t="shared" si="3"/>
        <v>0</v>
      </c>
      <c r="M31" s="3" t="b">
        <f t="shared" si="5"/>
        <v>0</v>
      </c>
      <c r="N31" s="3" t="b">
        <f t="shared" si="2"/>
        <v>0</v>
      </c>
      <c r="O31" s="71">
        <f t="shared" si="6"/>
        <v>0.016</v>
      </c>
      <c r="P31" s="71">
        <f t="shared" si="7"/>
        <v>0.016</v>
      </c>
      <c r="Q31" s="71">
        <f t="shared" si="8"/>
        <v>0.016</v>
      </c>
      <c r="R31" s="71"/>
      <c r="S31" s="71"/>
    </row>
    <row r="32" spans="1:19" s="3" customFormat="1" ht="12.75">
      <c r="A32" s="72" t="s">
        <v>45</v>
      </c>
      <c r="B32" s="16">
        <v>0</v>
      </c>
      <c r="C32" s="17"/>
      <c r="D32" s="16"/>
      <c r="E32" s="18"/>
      <c r="F32" s="16">
        <v>40</v>
      </c>
      <c r="G32" s="70">
        <f t="shared" si="4"/>
        <v>0.016</v>
      </c>
      <c r="H32" s="4">
        <f t="shared" si="0"/>
      </c>
      <c r="I32" s="24"/>
      <c r="K32" s="3" t="b">
        <f t="shared" si="1"/>
        <v>0</v>
      </c>
      <c r="L32" s="3" t="b">
        <f t="shared" si="3"/>
        <v>0</v>
      </c>
      <c r="M32" s="3" t="b">
        <f t="shared" si="5"/>
        <v>0</v>
      </c>
      <c r="N32" s="3">
        <f t="shared" si="2"/>
      </c>
      <c r="O32" s="71">
        <f t="shared" si="6"/>
        <v>0.016</v>
      </c>
      <c r="P32" s="71">
        <f t="shared" si="7"/>
        <v>0.016</v>
      </c>
      <c r="Q32" s="71">
        <f t="shared" si="8"/>
        <v>0.016</v>
      </c>
      <c r="R32" s="71"/>
      <c r="S32" s="71"/>
    </row>
    <row r="33" spans="1:19" s="3" customFormat="1" ht="12.75">
      <c r="A33" s="72"/>
      <c r="B33" s="16"/>
      <c r="C33" s="17"/>
      <c r="D33" s="16"/>
      <c r="E33" s="18"/>
      <c r="F33" s="16"/>
      <c r="G33" s="70">
        <f t="shared" si="4"/>
      </c>
      <c r="H33" s="4">
        <f t="shared" si="0"/>
      </c>
      <c r="I33" s="24"/>
      <c r="K33" s="3" t="b">
        <f t="shared" si="1"/>
        <v>0</v>
      </c>
      <c r="L33" s="3">
        <f t="shared" si="3"/>
      </c>
      <c r="M33" s="3">
        <f t="shared" si="5"/>
      </c>
      <c r="N33" s="3">
        <f t="shared" si="2"/>
      </c>
      <c r="O33" s="71">
        <f t="shared" si="6"/>
      </c>
      <c r="P33" s="71">
        <f t="shared" si="7"/>
      </c>
      <c r="Q33" s="71">
        <f t="shared" si="8"/>
      </c>
      <c r="R33" s="71"/>
      <c r="S33" s="71"/>
    </row>
    <row r="34" spans="1:19" s="3" customFormat="1" ht="12.75">
      <c r="A34" s="72"/>
      <c r="B34" s="16"/>
      <c r="C34" s="17"/>
      <c r="D34" s="16"/>
      <c r="E34" s="18"/>
      <c r="F34" s="16"/>
      <c r="G34" s="70">
        <f t="shared" si="4"/>
      </c>
      <c r="H34" s="4">
        <f t="shared" si="0"/>
      </c>
      <c r="I34" s="24"/>
      <c r="K34" s="3" t="b">
        <f t="shared" si="1"/>
        <v>0</v>
      </c>
      <c r="L34" s="3">
        <f t="shared" si="3"/>
      </c>
      <c r="M34" s="3">
        <f t="shared" si="5"/>
      </c>
      <c r="N34" s="3">
        <f t="shared" si="2"/>
      </c>
      <c r="O34" s="71">
        <f t="shared" si="6"/>
      </c>
      <c r="P34" s="71">
        <f t="shared" si="7"/>
      </c>
      <c r="Q34" s="71">
        <f t="shared" si="8"/>
      </c>
      <c r="R34" s="71"/>
      <c r="S34" s="71"/>
    </row>
    <row r="35" spans="1:9" ht="12.75">
      <c r="A35" s="32" t="s">
        <v>2</v>
      </c>
      <c r="B35" s="29">
        <f>SUM(B22:B34)</f>
        <v>2500</v>
      </c>
      <c r="C35" s="30">
        <f>SUM(C24:C34)</f>
        <v>0</v>
      </c>
      <c r="D35" s="29">
        <f>SUM(D22:D34)</f>
        <v>2500</v>
      </c>
      <c r="E35" s="30"/>
      <c r="F35" s="29">
        <f>SUM(F22:F34)</f>
        <v>2500</v>
      </c>
      <c r="G35" s="31"/>
      <c r="H35" s="4"/>
      <c r="I35" s="24"/>
    </row>
    <row r="36" spans="1:9" ht="12.75">
      <c r="A36" s="37" t="s">
        <v>24</v>
      </c>
      <c r="B36" s="38"/>
      <c r="C36" s="39"/>
      <c r="D36" s="38"/>
      <c r="E36" s="40"/>
      <c r="F36" s="46">
        <f>IF(F35&lt;2500,F35-2500,"")</f>
      </c>
      <c r="G36" s="33"/>
      <c r="H36" s="4"/>
      <c r="I36" s="65">
        <f>IF(F36&lt;&gt;"","Please contact the Grants Administrator","")</f>
      </c>
    </row>
    <row r="37" spans="1:9" ht="12.75">
      <c r="A37" s="43" t="s">
        <v>23</v>
      </c>
      <c r="B37" s="44">
        <f>B21+B35</f>
        <v>3450</v>
      </c>
      <c r="C37" s="30"/>
      <c r="D37" s="44">
        <f>D21+D35</f>
        <v>4460</v>
      </c>
      <c r="E37" s="30"/>
      <c r="F37" s="44">
        <f>F21+F35</f>
        <v>4860</v>
      </c>
      <c r="G37" s="45"/>
      <c r="H37" s="8"/>
      <c r="I37" s="41"/>
    </row>
    <row r="38" spans="1:9" ht="12.75">
      <c r="A38" s="90" t="s">
        <v>1</v>
      </c>
      <c r="B38" s="91"/>
      <c r="C38" s="91"/>
      <c r="D38" s="91"/>
      <c r="E38" s="91"/>
      <c r="F38" s="91"/>
      <c r="G38" s="91"/>
      <c r="H38" s="91"/>
      <c r="I38" s="92"/>
    </row>
    <row r="39" spans="1:9" ht="12.75">
      <c r="A39" s="96" t="s">
        <v>6</v>
      </c>
      <c r="B39" s="97"/>
      <c r="C39" s="97"/>
      <c r="D39" s="97"/>
      <c r="E39" s="97"/>
      <c r="F39" s="97"/>
      <c r="G39" s="97"/>
      <c r="H39" s="97"/>
      <c r="I39" s="98"/>
    </row>
    <row r="40" spans="1:9" ht="12">
      <c r="A40" s="99" t="s">
        <v>25</v>
      </c>
      <c r="B40" s="100"/>
      <c r="C40" s="100"/>
      <c r="D40" s="100"/>
      <c r="E40" s="100"/>
      <c r="F40" s="100"/>
      <c r="G40" s="100"/>
      <c r="H40" s="100"/>
      <c r="I40" s="101"/>
    </row>
    <row r="41" spans="1:9" ht="12">
      <c r="A41" s="99" t="s">
        <v>26</v>
      </c>
      <c r="B41" s="100"/>
      <c r="C41" s="100"/>
      <c r="D41" s="100"/>
      <c r="E41" s="100"/>
      <c r="F41" s="100"/>
      <c r="G41" s="100"/>
      <c r="H41" s="100"/>
      <c r="I41" s="101"/>
    </row>
    <row r="42" spans="1:9" ht="12">
      <c r="A42" s="93" t="s">
        <v>57</v>
      </c>
      <c r="B42" s="94"/>
      <c r="C42" s="94"/>
      <c r="D42" s="94"/>
      <c r="E42" s="94"/>
      <c r="F42" s="94"/>
      <c r="G42" s="94"/>
      <c r="H42" s="94"/>
      <c r="I42" s="95"/>
    </row>
    <row r="43" spans="1:9" ht="12">
      <c r="A43" s="19"/>
      <c r="B43" s="19"/>
      <c r="C43" s="19"/>
      <c r="D43" s="19"/>
      <c r="E43" s="19"/>
      <c r="F43" s="19"/>
      <c r="G43" s="19"/>
      <c r="H43" s="19"/>
      <c r="I43" s="20"/>
    </row>
    <row r="44" spans="1:9" ht="12">
      <c r="A44" s="19"/>
      <c r="B44" s="19"/>
      <c r="C44" s="19"/>
      <c r="D44" s="19"/>
      <c r="E44" s="19"/>
      <c r="F44" s="19"/>
      <c r="G44" s="19"/>
      <c r="H44" s="19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1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1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1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1"/>
      <c r="I48" s="20"/>
    </row>
  </sheetData>
  <sheetProtection selectLockedCells="1"/>
  <mergeCells count="6">
    <mergeCell ref="A2:I2"/>
    <mergeCell ref="A38:I38"/>
    <mergeCell ref="A42:I42"/>
    <mergeCell ref="A39:I39"/>
    <mergeCell ref="A40:I40"/>
    <mergeCell ref="A41:I41"/>
  </mergeCells>
  <printOptions horizontalCentered="1"/>
  <pageMargins left="0.35433070866141736" right="0.35433070866141736" top="0.1968503937007874" bottom="0.2362204724409449" header="0.1968503937007874" footer="0.07874015748031496"/>
  <pageSetup fitToHeight="1" fitToWidth="1" horizontalDpi="600" verticalDpi="600" orientation="landscape" paperSize="9" scale="93" r:id="rId4"/>
  <rowBreaks count="1" manualBreakCount="1">
    <brk id="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Environmental Trust</Manager>
  <Company>Office of Environment and Heritage, Department of Premier and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 Schools Final Reporting Tempate</dc:title>
  <dc:subject>Eco Schools Financial Reporting</dc:subject>
  <dc:creator>Office of Environment and Heritage, Department of Premier and Cabinet NSW</dc:creator>
  <cp:keywords>Environmental Trust, Eco Schools, Financials,  Final Pro-Forma, Expenditure, Grant Expenditure, Reporting Template</cp:keywords>
  <dc:description/>
  <cp:lastModifiedBy>Suzzanah Gray</cp:lastModifiedBy>
  <cp:lastPrinted>2012-04-05T02:05:14Z</cp:lastPrinted>
  <dcterms:created xsi:type="dcterms:W3CDTF">2001-09-24T22:03:33Z</dcterms:created>
  <dcterms:modified xsi:type="dcterms:W3CDTF">2015-01-21T00:05:27Z</dcterms:modified>
  <cp:category/>
  <cp:version/>
  <cp:contentType/>
  <cp:contentStatus/>
</cp:coreProperties>
</file>