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SPD Environmental Trust - Restricted\PUBLICATION - PROD\Web Material\2019\Waste - Organics Infrastructure\Generic Forms and Documents\"/>
    </mc:Choice>
  </mc:AlternateContent>
  <xr:revisionPtr revIDLastSave="0" documentId="13_ncr:1_{4FDFC8DC-02B8-4B21-9281-66C6D6D18C31}" xr6:coauthVersionLast="36" xr6:coauthVersionMax="36" xr10:uidLastSave="{00000000-0000-0000-0000-000000000000}"/>
  <bookViews>
    <workbookView xWindow="0" yWindow="0" windowWidth="21600" windowHeight="9132" tabRatio="866" xr2:uid="{00000000-000D-0000-FFFF-FFFF00000000}"/>
  </bookViews>
  <sheets>
    <sheet name="Cover" sheetId="11" r:id="rId1"/>
    <sheet name="Results" sheetId="10" r:id="rId2"/>
    <sheet name="Sheet 1_Overarching Assumptions" sheetId="4" r:id="rId3"/>
    <sheet name="Sheet_2 Inputs &amp; Outputs (t)" sheetId="13" r:id="rId4"/>
    <sheet name="Sheet_3 Capex and Opex Costs" sheetId="14" r:id="rId5"/>
    <sheet name="Sheet 4_Revenue" sheetId="15" r:id="rId6"/>
    <sheet name="Sheet 5_Base Case" sheetId="7" r:id="rId7"/>
    <sheet name="Sheet 6_Scenario 1" sheetId="5" r:id="rId8"/>
    <sheet name="Sheet 7_Scenario 2" sheetId="8" r:id="rId9"/>
    <sheet name="Sheet 8_Financial Analysis" sheetId="12" r:id="rId10"/>
  </sheets>
  <externalReferences>
    <externalReference r:id="rId11"/>
  </externalReferences>
  <definedNames>
    <definedName name="_xlnm._FilterDatabase" localSheetId="2" hidden="1">'Sheet 1_Overarching Assumptions'!#REF!</definedName>
    <definedName name="_ftn1" localSheetId="9">'Sheet 8_Financial Analysis'!$A$9</definedName>
    <definedName name="_ftn2" localSheetId="9">'Sheet 8_Financial Analysis'!$A$10</definedName>
    <definedName name="_ftn3" localSheetId="9">'Sheet 8_Financial Analysis'!$A$33</definedName>
    <definedName name="_ftn4" localSheetId="9">'Sheet 8_Financial Analysis'!$A$34</definedName>
    <definedName name="_ftnref1" localSheetId="9">'Sheet 8_Financial Analysis'!$A$4</definedName>
    <definedName name="_ftnref2" localSheetId="9">'Sheet 8_Financial Analysis'!$A$5</definedName>
    <definedName name="_ftnref3" localSheetId="9">'Sheet 8_Financial Analysis'!$A$15</definedName>
    <definedName name="_ftnref4" localSheetId="9">'Sheet 8_Financial Analysis'!$A$23</definedName>
    <definedName name="analysis_period">'Sheet 1_Overarching Assumptions'!$C$16</definedName>
    <definedName name="analysis_start">'Sheet 1_Overarching Assumptions'!$C$17</definedName>
    <definedName name="discountrate">'Sheet 1_Overarching Assumptions'!$C$13</definedName>
    <definedName name="discountrate_high">'Sheet 1_Overarching Assumptions'!$C$15</definedName>
    <definedName name="discountrate_low">'Sheet 1_Overarching Assumptions'!$C$14</definedName>
    <definedName name="Inflation_rate">'Sheet 1_Overarching Assumptions'!$C$18</definedName>
    <definedName name="OLE_LINK1" localSheetId="9">'Sheet 8_Financial Analysis'!$A$1</definedName>
    <definedName name="_xlnm.Print_Area" localSheetId="1">Results!$A$1:$E$34</definedName>
    <definedName name="_xlnm.Print_Area" localSheetId="2">'Sheet 1_Overarching Assumptions'!$A$1:$J$19</definedName>
    <definedName name="_xlnm.Print_Area" localSheetId="5">'Sheet 4_Revenue'!$A$1:$AL$82</definedName>
    <definedName name="_xlnm.Print_Area" localSheetId="6">'Sheet 5_Base Case'!$A$1:$AQ$20</definedName>
    <definedName name="_xlnm.Print_Area" localSheetId="7">'Sheet 6_Scenario 1'!$A$1:$AQ$35</definedName>
    <definedName name="_xlnm.Print_Area" localSheetId="8">'Sheet 7_Scenario 2'!$A$1:$AQ$35</definedName>
    <definedName name="_xlnm.Print_Area" localSheetId="4">'Sheet_3 Capex and Opex Costs'!$A$1:$AK$108</definedName>
    <definedName name="Product_Options">'Sheet_2 Inputs &amp; Outputs (t)'!$B$34:$B$38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(t)'!$B$88:$B$91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4" i="8" l="1"/>
  <c r="B33" i="8"/>
  <c r="B32" i="8"/>
  <c r="B30" i="8"/>
  <c r="B29" i="8"/>
  <c r="B28" i="8"/>
  <c r="G14" i="8"/>
  <c r="H14" i="8" s="1"/>
  <c r="E8" i="8"/>
  <c r="E8" i="7"/>
  <c r="E8" i="5"/>
  <c r="B34" i="5"/>
  <c r="B33" i="5"/>
  <c r="B32" i="5"/>
  <c r="B30" i="5"/>
  <c r="B29" i="5"/>
  <c r="B28" i="5"/>
  <c r="G14" i="5"/>
  <c r="H14" i="5" s="1"/>
  <c r="H37" i="14"/>
  <c r="I37" i="14" s="1"/>
  <c r="J37" i="14" s="1"/>
  <c r="K37" i="14" s="1"/>
  <c r="L37" i="14" s="1"/>
  <c r="M37" i="14" s="1"/>
  <c r="N37" i="14" s="1"/>
  <c r="O37" i="14" s="1"/>
  <c r="P37" i="14" s="1"/>
  <c r="Q37"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H38" i="14"/>
  <c r="I38" i="14" s="1"/>
  <c r="J38" i="14" s="1"/>
  <c r="K38" i="14" s="1"/>
  <c r="L38" i="14" s="1"/>
  <c r="M38" i="14" s="1"/>
  <c r="N38" i="14" s="1"/>
  <c r="O38" i="14" s="1"/>
  <c r="P38" i="14" s="1"/>
  <c r="Q38" i="14" s="1"/>
  <c r="R38" i="14" s="1"/>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H39" i="14"/>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H40" i="14"/>
  <c r="I40" i="14" s="1"/>
  <c r="J40" i="14" s="1"/>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H41" i="14"/>
  <c r="I41" i="14" s="1"/>
  <c r="J41" i="14" s="1"/>
  <c r="K41" i="14" s="1"/>
  <c r="L41" i="14" s="1"/>
  <c r="M41" i="14" s="1"/>
  <c r="N41" i="14" s="1"/>
  <c r="O41" i="14" s="1"/>
  <c r="P41" i="14" s="1"/>
  <c r="Q41" i="14" s="1"/>
  <c r="R41" i="14" s="1"/>
  <c r="S41" i="14" s="1"/>
  <c r="T41" i="14" s="1"/>
  <c r="U41" i="14" s="1"/>
  <c r="V41" i="14" s="1"/>
  <c r="W41" i="14" s="1"/>
  <c r="X41" i="14" s="1"/>
  <c r="Y41" i="14" s="1"/>
  <c r="Z41" i="14" s="1"/>
  <c r="AA41" i="14" s="1"/>
  <c r="AB41" i="14" s="1"/>
  <c r="AC41" i="14" s="1"/>
  <c r="AD41" i="14" s="1"/>
  <c r="AE41" i="14" s="1"/>
  <c r="AF41" i="14" s="1"/>
  <c r="AG41" i="14" s="1"/>
  <c r="AH41" i="14" s="1"/>
  <c r="AI41" i="14" s="1"/>
  <c r="AJ41" i="14" s="1"/>
  <c r="AK41" i="14" s="1"/>
  <c r="H42" i="14"/>
  <c r="I42" i="14" s="1"/>
  <c r="J42" i="14" s="1"/>
  <c r="K42" i="14" s="1"/>
  <c r="L42" i="14" s="1"/>
  <c r="M42" i="14" s="1"/>
  <c r="N42" i="14" s="1"/>
  <c r="O42" i="14" s="1"/>
  <c r="P42" i="14" s="1"/>
  <c r="Q42" i="14" s="1"/>
  <c r="R42" i="14" s="1"/>
  <c r="S42" i="14" s="1"/>
  <c r="T42" i="14" s="1"/>
  <c r="U42" i="14" s="1"/>
  <c r="V42" i="14" s="1"/>
  <c r="W42" i="14" s="1"/>
  <c r="X42" i="14" s="1"/>
  <c r="Y42" i="14" s="1"/>
  <c r="Z42" i="14" s="1"/>
  <c r="AA42" i="14" s="1"/>
  <c r="AB42" i="14" s="1"/>
  <c r="AC42" i="14" s="1"/>
  <c r="AD42" i="14" s="1"/>
  <c r="AE42" i="14" s="1"/>
  <c r="AF42" i="14" s="1"/>
  <c r="AG42" i="14" s="1"/>
  <c r="AH42" i="14" s="1"/>
  <c r="AI42" i="14" s="1"/>
  <c r="AJ42" i="14" s="1"/>
  <c r="AK42" i="14" s="1"/>
  <c r="H43" i="14"/>
  <c r="I43" i="14" s="1"/>
  <c r="J43" i="14" s="1"/>
  <c r="K43" i="14" s="1"/>
  <c r="L43" i="14" s="1"/>
  <c r="M43" i="14" s="1"/>
  <c r="N43" i="14" s="1"/>
  <c r="O43" i="14" s="1"/>
  <c r="P43" i="14" s="1"/>
  <c r="Q43" i="14" s="1"/>
  <c r="R43" i="14" s="1"/>
  <c r="S43" i="14" s="1"/>
  <c r="T43" i="14" s="1"/>
  <c r="U43" i="14" s="1"/>
  <c r="V43" i="14" s="1"/>
  <c r="W43" i="14" s="1"/>
  <c r="X43" i="14" s="1"/>
  <c r="Y43" i="14" s="1"/>
  <c r="Z43" i="14" s="1"/>
  <c r="AA43" i="14" s="1"/>
  <c r="AB43" i="14" s="1"/>
  <c r="AC43" i="14" s="1"/>
  <c r="AD43" i="14" s="1"/>
  <c r="AE43" i="14" s="1"/>
  <c r="AF43" i="14" s="1"/>
  <c r="AG43" i="14" s="1"/>
  <c r="AH43" i="14" s="1"/>
  <c r="AI43" i="14" s="1"/>
  <c r="AJ43" i="14" s="1"/>
  <c r="AK43" i="14" s="1"/>
  <c r="H44" i="14"/>
  <c r="I44" i="14" s="1"/>
  <c r="J44" i="14" s="1"/>
  <c r="K44" i="14" s="1"/>
  <c r="L44" i="14" s="1"/>
  <c r="M44" i="14" s="1"/>
  <c r="N44" i="14" s="1"/>
  <c r="O44" i="14" s="1"/>
  <c r="P44" i="14" s="1"/>
  <c r="Q44" i="14" s="1"/>
  <c r="R44" i="14" s="1"/>
  <c r="S44" i="14" s="1"/>
  <c r="T44" i="14" s="1"/>
  <c r="U44" i="14" s="1"/>
  <c r="V44" i="14" s="1"/>
  <c r="W44" i="14" s="1"/>
  <c r="X44" i="14" s="1"/>
  <c r="Y44" i="14" s="1"/>
  <c r="Z44" i="14" s="1"/>
  <c r="AA44" i="14" s="1"/>
  <c r="AB44" i="14" s="1"/>
  <c r="AC44" i="14" s="1"/>
  <c r="AD44" i="14" s="1"/>
  <c r="AE44" i="14" s="1"/>
  <c r="AF44" i="14" s="1"/>
  <c r="AG44" i="14" s="1"/>
  <c r="AH44" i="14" s="1"/>
  <c r="AI44" i="14" s="1"/>
  <c r="AJ44" i="14" s="1"/>
  <c r="AK44" i="14" s="1"/>
  <c r="H45" i="14"/>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AD45" i="14" s="1"/>
  <c r="AE45" i="14" s="1"/>
  <c r="AF45" i="14" s="1"/>
  <c r="AG45" i="14" s="1"/>
  <c r="AH45" i="14" s="1"/>
  <c r="AI45" i="14" s="1"/>
  <c r="AJ45" i="14" s="1"/>
  <c r="AK45" i="14" s="1"/>
  <c r="H46" i="14"/>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H47" i="14"/>
  <c r="I47" i="14" s="1"/>
  <c r="J47" i="14" s="1"/>
  <c r="K47" i="14" s="1"/>
  <c r="L47" i="14" s="1"/>
  <c r="M47" i="14" s="1"/>
  <c r="N47" i="14" s="1"/>
  <c r="O47" i="14" s="1"/>
  <c r="P47" i="14" s="1"/>
  <c r="Q47" i="14" s="1"/>
  <c r="R47" i="14" s="1"/>
  <c r="S47" i="14" s="1"/>
  <c r="T47" i="14" s="1"/>
  <c r="U47" i="14" s="1"/>
  <c r="V47" i="14" s="1"/>
  <c r="W47" i="14" s="1"/>
  <c r="X47" i="14" s="1"/>
  <c r="Y47" i="14" s="1"/>
  <c r="Z47" i="14" s="1"/>
  <c r="AA47" i="14" s="1"/>
  <c r="AB47" i="14" s="1"/>
  <c r="AC47" i="14" s="1"/>
  <c r="AD47" i="14" s="1"/>
  <c r="AE47" i="14" s="1"/>
  <c r="AF47" i="14" s="1"/>
  <c r="AG47" i="14" s="1"/>
  <c r="AH47" i="14" s="1"/>
  <c r="AI47" i="14" s="1"/>
  <c r="AJ47" i="14" s="1"/>
  <c r="AK47" i="14" s="1"/>
  <c r="H48" i="14"/>
  <c r="I48" i="14" s="1"/>
  <c r="J48" i="14" s="1"/>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H49" i="14"/>
  <c r="I49" i="14" s="1"/>
  <c r="J49" i="14" s="1"/>
  <c r="K49" i="14" s="1"/>
  <c r="L49" i="14" s="1"/>
  <c r="M49" i="14" s="1"/>
  <c r="N49" i="14" s="1"/>
  <c r="O49" i="14" s="1"/>
  <c r="P49" i="14" s="1"/>
  <c r="Q49" i="14" s="1"/>
  <c r="R49" i="14" s="1"/>
  <c r="S49" i="14" s="1"/>
  <c r="T49" i="14" s="1"/>
  <c r="U49" i="14" s="1"/>
  <c r="V49" i="14" s="1"/>
  <c r="W49" i="14" s="1"/>
  <c r="X49" i="14" s="1"/>
  <c r="Y49" i="14" s="1"/>
  <c r="Z49" i="14" s="1"/>
  <c r="AA49" i="14" s="1"/>
  <c r="AB49" i="14" s="1"/>
  <c r="AC49" i="14" s="1"/>
  <c r="AD49" i="14" s="1"/>
  <c r="AE49" i="14" s="1"/>
  <c r="AF49" i="14" s="1"/>
  <c r="AG49" i="14" s="1"/>
  <c r="AH49" i="14" s="1"/>
  <c r="AI49" i="14" s="1"/>
  <c r="AJ49" i="14" s="1"/>
  <c r="AK49" i="14" s="1"/>
  <c r="H50" i="14"/>
  <c r="I50" i="14" s="1"/>
  <c r="J50" i="14" s="1"/>
  <c r="K50" i="14" s="1"/>
  <c r="L50" i="14" s="1"/>
  <c r="M50" i="14" s="1"/>
  <c r="N50" i="14" s="1"/>
  <c r="O50" i="14" s="1"/>
  <c r="P50" i="14" s="1"/>
  <c r="Q50" i="14" s="1"/>
  <c r="R50" i="14" s="1"/>
  <c r="S50" i="14" s="1"/>
  <c r="T50" i="14" s="1"/>
  <c r="U50" i="14" s="1"/>
  <c r="V50" i="14" s="1"/>
  <c r="W50" i="14" s="1"/>
  <c r="X50" i="14" s="1"/>
  <c r="Y50" i="14" s="1"/>
  <c r="Z50" i="14" s="1"/>
  <c r="AA50" i="14" s="1"/>
  <c r="AB50" i="14" s="1"/>
  <c r="AC50" i="14" s="1"/>
  <c r="AD50" i="14" s="1"/>
  <c r="AE50" i="14" s="1"/>
  <c r="AF50" i="14" s="1"/>
  <c r="AG50" i="14" s="1"/>
  <c r="AH50" i="14" s="1"/>
  <c r="AI50" i="14" s="1"/>
  <c r="AJ50" i="14" s="1"/>
  <c r="AK50" i="14" s="1"/>
  <c r="H51" i="14"/>
  <c r="I51" i="14" s="1"/>
  <c r="J51" i="14" s="1"/>
  <c r="K51" i="14" s="1"/>
  <c r="L51" i="14" s="1"/>
  <c r="M51" i="14" s="1"/>
  <c r="N51" i="14" s="1"/>
  <c r="O51" i="14" s="1"/>
  <c r="P51" i="14" s="1"/>
  <c r="Q51" i="14" s="1"/>
  <c r="R51" i="14" s="1"/>
  <c r="S51" i="14" s="1"/>
  <c r="T51" i="14" s="1"/>
  <c r="U51" i="14" s="1"/>
  <c r="V51" i="14" s="1"/>
  <c r="W51" i="14" s="1"/>
  <c r="X51" i="14" s="1"/>
  <c r="Y51" i="14" s="1"/>
  <c r="Z51" i="14" s="1"/>
  <c r="AA51" i="14" s="1"/>
  <c r="AB51" i="14" s="1"/>
  <c r="AC51" i="14" s="1"/>
  <c r="AD51" i="14" s="1"/>
  <c r="AE51" i="14" s="1"/>
  <c r="AF51" i="14" s="1"/>
  <c r="AG51" i="14" s="1"/>
  <c r="AH51" i="14" s="1"/>
  <c r="AI51" i="14" s="1"/>
  <c r="AJ51" i="14" s="1"/>
  <c r="AK51" i="14" s="1"/>
  <c r="H52" i="14"/>
  <c r="I52" i="14" s="1"/>
  <c r="J52" i="14" s="1"/>
  <c r="K52" i="14" s="1"/>
  <c r="L52" i="14" s="1"/>
  <c r="M52" i="14" s="1"/>
  <c r="N52" i="14" s="1"/>
  <c r="O52" i="14" s="1"/>
  <c r="P52" i="14" s="1"/>
  <c r="Q52" i="14" s="1"/>
  <c r="R52" i="14" s="1"/>
  <c r="S52" i="14" s="1"/>
  <c r="T52" i="14" s="1"/>
  <c r="U52" i="14" s="1"/>
  <c r="V52" i="14" s="1"/>
  <c r="W52" i="14" s="1"/>
  <c r="X52" i="14" s="1"/>
  <c r="Y52" i="14" s="1"/>
  <c r="Z52" i="14" s="1"/>
  <c r="AA52" i="14" s="1"/>
  <c r="AB52" i="14" s="1"/>
  <c r="AC52" i="14" s="1"/>
  <c r="AD52" i="14" s="1"/>
  <c r="AE52" i="14" s="1"/>
  <c r="AF52" i="14" s="1"/>
  <c r="AG52" i="14" s="1"/>
  <c r="AH52" i="14" s="1"/>
  <c r="AI52" i="14" s="1"/>
  <c r="AJ52" i="14" s="1"/>
  <c r="AK52" i="14" s="1"/>
  <c r="H77" i="14"/>
  <c r="I77" i="14" s="1"/>
  <c r="J77" i="14" s="1"/>
  <c r="K77" i="14" s="1"/>
  <c r="L77" i="14" s="1"/>
  <c r="M77" i="14" s="1"/>
  <c r="N77" i="14" s="1"/>
  <c r="O77" i="14" s="1"/>
  <c r="P77" i="14" s="1"/>
  <c r="Q77" i="14" s="1"/>
  <c r="R77" i="14" s="1"/>
  <c r="S77" i="14" s="1"/>
  <c r="T77" i="14" s="1"/>
  <c r="U77" i="14" s="1"/>
  <c r="V77" i="14" s="1"/>
  <c r="W77" i="14" s="1"/>
  <c r="X77" i="14" s="1"/>
  <c r="Y77" i="14" s="1"/>
  <c r="Z77" i="14" s="1"/>
  <c r="AA77" i="14" s="1"/>
  <c r="AB77" i="14" s="1"/>
  <c r="AC77" i="14" s="1"/>
  <c r="AD77" i="14" s="1"/>
  <c r="AE77" i="14" s="1"/>
  <c r="AF77" i="14" s="1"/>
  <c r="AG77" i="14" s="1"/>
  <c r="AH77" i="14" s="1"/>
  <c r="AI77" i="14" s="1"/>
  <c r="AJ77" i="14" s="1"/>
  <c r="AK77" i="14" s="1"/>
  <c r="H78" i="14"/>
  <c r="I78" i="14" s="1"/>
  <c r="J78" i="14" s="1"/>
  <c r="K78" i="14" s="1"/>
  <c r="L78" i="14" s="1"/>
  <c r="M78" i="14" s="1"/>
  <c r="N78" i="14" s="1"/>
  <c r="O78" i="14" s="1"/>
  <c r="P78" i="14" s="1"/>
  <c r="Q78" i="14" s="1"/>
  <c r="R78" i="14" s="1"/>
  <c r="S78" i="14" s="1"/>
  <c r="T78" i="14" s="1"/>
  <c r="U78" i="14" s="1"/>
  <c r="V78" i="14" s="1"/>
  <c r="W78" i="14" s="1"/>
  <c r="X78" i="14" s="1"/>
  <c r="Y78" i="14" s="1"/>
  <c r="Z78" i="14" s="1"/>
  <c r="AA78" i="14" s="1"/>
  <c r="AB78" i="14" s="1"/>
  <c r="AC78" i="14" s="1"/>
  <c r="AD78" i="14" s="1"/>
  <c r="AE78" i="14" s="1"/>
  <c r="AF78" i="14" s="1"/>
  <c r="AG78" i="14" s="1"/>
  <c r="AH78" i="14" s="1"/>
  <c r="AI78" i="14" s="1"/>
  <c r="AJ78" i="14" s="1"/>
  <c r="AK78" i="14" s="1"/>
  <c r="H79" i="14"/>
  <c r="I79" i="14" s="1"/>
  <c r="J79" i="14" s="1"/>
  <c r="K79" i="14" s="1"/>
  <c r="L79" i="14" s="1"/>
  <c r="M79" i="14" s="1"/>
  <c r="N79" i="14" s="1"/>
  <c r="O79" i="14" s="1"/>
  <c r="P79" i="14" s="1"/>
  <c r="Q79" i="14" s="1"/>
  <c r="R79" i="14" s="1"/>
  <c r="S79" i="14" s="1"/>
  <c r="T79" i="14" s="1"/>
  <c r="U79" i="14" s="1"/>
  <c r="V79" i="14" s="1"/>
  <c r="W79" i="14" s="1"/>
  <c r="X79" i="14" s="1"/>
  <c r="Y79" i="14" s="1"/>
  <c r="Z79" i="14" s="1"/>
  <c r="AA79" i="14" s="1"/>
  <c r="AB79" i="14" s="1"/>
  <c r="AC79" i="14" s="1"/>
  <c r="AD79" i="14" s="1"/>
  <c r="AE79" i="14" s="1"/>
  <c r="AF79" i="14" s="1"/>
  <c r="AG79" i="14" s="1"/>
  <c r="AH79" i="14" s="1"/>
  <c r="AI79" i="14" s="1"/>
  <c r="AJ79" i="14" s="1"/>
  <c r="AK79" i="14" s="1"/>
  <c r="H80" i="14"/>
  <c r="I80" i="14" s="1"/>
  <c r="J80" i="14" s="1"/>
  <c r="K80" i="14" s="1"/>
  <c r="L80" i="14" s="1"/>
  <c r="M80" i="14" s="1"/>
  <c r="N80" i="14" s="1"/>
  <c r="O80" i="14" s="1"/>
  <c r="P80" i="14" s="1"/>
  <c r="Q80" i="14" s="1"/>
  <c r="R80" i="14" s="1"/>
  <c r="S80" i="14" s="1"/>
  <c r="T80" i="14" s="1"/>
  <c r="U80" i="14" s="1"/>
  <c r="V80" i="14" s="1"/>
  <c r="W80" i="14" s="1"/>
  <c r="X80" i="14" s="1"/>
  <c r="Y80" i="14" s="1"/>
  <c r="Z80" i="14" s="1"/>
  <c r="AA80" i="14" s="1"/>
  <c r="AB80" i="14" s="1"/>
  <c r="AC80" i="14" s="1"/>
  <c r="AD80" i="14" s="1"/>
  <c r="AE80" i="14" s="1"/>
  <c r="AF80" i="14" s="1"/>
  <c r="AG80" i="14" s="1"/>
  <c r="AH80" i="14" s="1"/>
  <c r="AI80" i="14" s="1"/>
  <c r="AJ80" i="14" s="1"/>
  <c r="AK80" i="14" s="1"/>
  <c r="H81" i="14"/>
  <c r="I81" i="14" s="1"/>
  <c r="J81" i="14" s="1"/>
  <c r="K81" i="14" s="1"/>
  <c r="L81" i="14" s="1"/>
  <c r="M81" i="14" s="1"/>
  <c r="N81" i="14" s="1"/>
  <c r="O81" i="14" s="1"/>
  <c r="P81" i="14" s="1"/>
  <c r="Q81" i="14" s="1"/>
  <c r="R81" i="14" s="1"/>
  <c r="S81" i="14" s="1"/>
  <c r="T81" i="14" s="1"/>
  <c r="U81" i="14" s="1"/>
  <c r="V81" i="14" s="1"/>
  <c r="W81" i="14" s="1"/>
  <c r="X81" i="14" s="1"/>
  <c r="Y81" i="14" s="1"/>
  <c r="Z81" i="14" s="1"/>
  <c r="AA81" i="14" s="1"/>
  <c r="AB81" i="14" s="1"/>
  <c r="AC81" i="14" s="1"/>
  <c r="AD81" i="14" s="1"/>
  <c r="AE81" i="14" s="1"/>
  <c r="AF81" i="14" s="1"/>
  <c r="AG81" i="14" s="1"/>
  <c r="AH81" i="14" s="1"/>
  <c r="AI81" i="14" s="1"/>
  <c r="AJ81" i="14" s="1"/>
  <c r="AK81" i="14" s="1"/>
  <c r="H82" i="14"/>
  <c r="I82" i="14" s="1"/>
  <c r="J82" i="14" s="1"/>
  <c r="K82" i="14" s="1"/>
  <c r="L82" i="14" s="1"/>
  <c r="M82" i="14" s="1"/>
  <c r="N82" i="14" s="1"/>
  <c r="O82" i="14" s="1"/>
  <c r="P82" i="14" s="1"/>
  <c r="Q82" i="14" s="1"/>
  <c r="R82" i="14" s="1"/>
  <c r="S82" i="14" s="1"/>
  <c r="T82" i="14" s="1"/>
  <c r="U82" i="14" s="1"/>
  <c r="V82" i="14" s="1"/>
  <c r="W82" i="14" s="1"/>
  <c r="X82" i="14" s="1"/>
  <c r="Y82" i="14" s="1"/>
  <c r="Z82" i="14" s="1"/>
  <c r="AA82" i="14" s="1"/>
  <c r="AB82" i="14" s="1"/>
  <c r="AC82" i="14" s="1"/>
  <c r="AD82" i="14" s="1"/>
  <c r="AE82" i="14" s="1"/>
  <c r="AF82" i="14" s="1"/>
  <c r="AG82" i="14" s="1"/>
  <c r="AH82" i="14" s="1"/>
  <c r="AI82" i="14" s="1"/>
  <c r="AJ82" i="14" s="1"/>
  <c r="AK82" i="14" s="1"/>
  <c r="H83" i="14"/>
  <c r="I83" i="14" s="1"/>
  <c r="J83" i="14" s="1"/>
  <c r="K83" i="14" s="1"/>
  <c r="L83" i="14" s="1"/>
  <c r="M83" i="14" s="1"/>
  <c r="N83" i="14" s="1"/>
  <c r="O83" i="14" s="1"/>
  <c r="P83" i="14" s="1"/>
  <c r="Q83" i="14" s="1"/>
  <c r="R83" i="14" s="1"/>
  <c r="S83" i="14" s="1"/>
  <c r="T83" i="14" s="1"/>
  <c r="U83" i="14" s="1"/>
  <c r="V83" i="14" s="1"/>
  <c r="W83" i="14" s="1"/>
  <c r="X83" i="14" s="1"/>
  <c r="Y83" i="14" s="1"/>
  <c r="Z83" i="14" s="1"/>
  <c r="AA83" i="14" s="1"/>
  <c r="AB83" i="14" s="1"/>
  <c r="AC83" i="14" s="1"/>
  <c r="AD83" i="14" s="1"/>
  <c r="AE83" i="14" s="1"/>
  <c r="AF83" i="14" s="1"/>
  <c r="AG83" i="14" s="1"/>
  <c r="AH83" i="14" s="1"/>
  <c r="AI83" i="14" s="1"/>
  <c r="AJ83" i="14" s="1"/>
  <c r="AK83" i="14" s="1"/>
  <c r="H84" i="14"/>
  <c r="I84" i="14" s="1"/>
  <c r="J84" i="14" s="1"/>
  <c r="K84" i="14" s="1"/>
  <c r="L84" i="14" s="1"/>
  <c r="M84" i="14" s="1"/>
  <c r="N84" i="14" s="1"/>
  <c r="O84" i="14" s="1"/>
  <c r="P84" i="14" s="1"/>
  <c r="Q84" i="14" s="1"/>
  <c r="R84" i="14" s="1"/>
  <c r="S84" i="14" s="1"/>
  <c r="T84" i="14" s="1"/>
  <c r="U84" i="14" s="1"/>
  <c r="V84" i="14" s="1"/>
  <c r="W84" i="14" s="1"/>
  <c r="X84" i="14" s="1"/>
  <c r="Y84" i="14" s="1"/>
  <c r="Z84" i="14" s="1"/>
  <c r="AA84" i="14" s="1"/>
  <c r="AB84" i="14" s="1"/>
  <c r="AC84" i="14" s="1"/>
  <c r="AD84" i="14" s="1"/>
  <c r="AE84" i="14" s="1"/>
  <c r="AF84" i="14" s="1"/>
  <c r="AG84" i="14" s="1"/>
  <c r="AH84" i="14" s="1"/>
  <c r="AI84" i="14" s="1"/>
  <c r="AJ84" i="14" s="1"/>
  <c r="AK84" i="14" s="1"/>
  <c r="H85" i="14"/>
  <c r="I85" i="14" s="1"/>
  <c r="J85" i="14" s="1"/>
  <c r="K85" i="14" s="1"/>
  <c r="L85" i="14" s="1"/>
  <c r="M85" i="14" s="1"/>
  <c r="N85" i="14" s="1"/>
  <c r="O85" i="14" s="1"/>
  <c r="P85" i="14" s="1"/>
  <c r="Q85" i="14" s="1"/>
  <c r="R85" i="14" s="1"/>
  <c r="S85" i="14" s="1"/>
  <c r="T85" i="14" s="1"/>
  <c r="U85" i="14" s="1"/>
  <c r="V85" i="14" s="1"/>
  <c r="W85" i="14" s="1"/>
  <c r="X85" i="14" s="1"/>
  <c r="Y85" i="14" s="1"/>
  <c r="Z85" i="14" s="1"/>
  <c r="AA85" i="14" s="1"/>
  <c r="AB85" i="14" s="1"/>
  <c r="AC85" i="14" s="1"/>
  <c r="AD85" i="14" s="1"/>
  <c r="AE85" i="14" s="1"/>
  <c r="AF85" i="14" s="1"/>
  <c r="AG85" i="14" s="1"/>
  <c r="AH85" i="14" s="1"/>
  <c r="AI85" i="14" s="1"/>
  <c r="AJ85" i="14" s="1"/>
  <c r="AK85" i="14" s="1"/>
  <c r="H86" i="14"/>
  <c r="I86" i="14" s="1"/>
  <c r="J86" i="14" s="1"/>
  <c r="K86" i="14" s="1"/>
  <c r="L86" i="14" s="1"/>
  <c r="M86" i="14" s="1"/>
  <c r="N86" i="14" s="1"/>
  <c r="O86" i="14" s="1"/>
  <c r="P86" i="14" s="1"/>
  <c r="Q86" i="14" s="1"/>
  <c r="R86" i="14" s="1"/>
  <c r="S86" i="14" s="1"/>
  <c r="T86" i="14" s="1"/>
  <c r="U86" i="14" s="1"/>
  <c r="V86" i="14" s="1"/>
  <c r="W86" i="14" s="1"/>
  <c r="X86" i="14" s="1"/>
  <c r="Y86" i="14" s="1"/>
  <c r="Z86" i="14" s="1"/>
  <c r="AA86" i="14" s="1"/>
  <c r="AB86" i="14" s="1"/>
  <c r="AC86" i="14" s="1"/>
  <c r="AD86" i="14" s="1"/>
  <c r="AE86" i="14" s="1"/>
  <c r="AF86" i="14" s="1"/>
  <c r="AG86" i="14" s="1"/>
  <c r="AH86" i="14" s="1"/>
  <c r="AI86" i="14" s="1"/>
  <c r="AJ86" i="14" s="1"/>
  <c r="AK86" i="14" s="1"/>
  <c r="H88" i="14"/>
  <c r="I88" i="14" s="1"/>
  <c r="J88" i="14" s="1"/>
  <c r="K88" i="14" s="1"/>
  <c r="L88" i="14" s="1"/>
  <c r="M88" i="14" s="1"/>
  <c r="N88" i="14" s="1"/>
  <c r="O88" i="14" s="1"/>
  <c r="P88" i="14" s="1"/>
  <c r="Q88" i="14" s="1"/>
  <c r="R88" i="14" s="1"/>
  <c r="S88" i="14" s="1"/>
  <c r="T88" i="14" s="1"/>
  <c r="U88" i="14" s="1"/>
  <c r="V88" i="14" s="1"/>
  <c r="W88" i="14" s="1"/>
  <c r="X88" i="14" s="1"/>
  <c r="Y88" i="14" s="1"/>
  <c r="Z88" i="14" s="1"/>
  <c r="AA88" i="14" s="1"/>
  <c r="AB88" i="14" s="1"/>
  <c r="AC88" i="14" s="1"/>
  <c r="AD88" i="14" s="1"/>
  <c r="AE88" i="14" s="1"/>
  <c r="AF88" i="14" s="1"/>
  <c r="AG88" i="14" s="1"/>
  <c r="AH88" i="14" s="1"/>
  <c r="AI88" i="14" s="1"/>
  <c r="AJ88" i="14" s="1"/>
  <c r="AK88" i="14" s="1"/>
  <c r="H89" i="14"/>
  <c r="I89" i="14" s="1"/>
  <c r="J89" i="14" s="1"/>
  <c r="K89" i="14" s="1"/>
  <c r="L89" i="14" s="1"/>
  <c r="M89" i="14" s="1"/>
  <c r="N89" i="14" s="1"/>
  <c r="O89" i="14" s="1"/>
  <c r="P89" i="14" s="1"/>
  <c r="Q89" i="14" s="1"/>
  <c r="R89" i="14" s="1"/>
  <c r="S89" i="14" s="1"/>
  <c r="T89" i="14" s="1"/>
  <c r="U89" i="14" s="1"/>
  <c r="V89" i="14" s="1"/>
  <c r="W89" i="14" s="1"/>
  <c r="X89" i="14" s="1"/>
  <c r="Y89" i="14" s="1"/>
  <c r="Z89" i="14" s="1"/>
  <c r="AA89" i="14" s="1"/>
  <c r="AB89" i="14" s="1"/>
  <c r="AC89" i="14" s="1"/>
  <c r="AD89" i="14" s="1"/>
  <c r="AE89" i="14" s="1"/>
  <c r="AF89" i="14" s="1"/>
  <c r="AG89" i="14" s="1"/>
  <c r="AH89" i="14" s="1"/>
  <c r="AI89" i="14" s="1"/>
  <c r="AJ89" i="14" s="1"/>
  <c r="AK89" i="14" s="1"/>
  <c r="H90" i="14"/>
  <c r="I90" i="14" s="1"/>
  <c r="J90" i="14" s="1"/>
  <c r="K90" i="14" s="1"/>
  <c r="L90" i="14" s="1"/>
  <c r="M90" i="14" s="1"/>
  <c r="N90" i="14" s="1"/>
  <c r="O90" i="14" s="1"/>
  <c r="P90" i="14" s="1"/>
  <c r="Q90" i="14" s="1"/>
  <c r="R90" i="14" s="1"/>
  <c r="S90" i="14" s="1"/>
  <c r="T90" i="14" s="1"/>
  <c r="U90" i="14" s="1"/>
  <c r="V90" i="14" s="1"/>
  <c r="W90" i="14" s="1"/>
  <c r="X90" i="14" s="1"/>
  <c r="Y90" i="14" s="1"/>
  <c r="Z90" i="14" s="1"/>
  <c r="AA90" i="14" s="1"/>
  <c r="AB90" i="14" s="1"/>
  <c r="AC90" i="14" s="1"/>
  <c r="AD90" i="14" s="1"/>
  <c r="AE90" i="14" s="1"/>
  <c r="AF90" i="14" s="1"/>
  <c r="AG90" i="14" s="1"/>
  <c r="AH90" i="14" s="1"/>
  <c r="AI90" i="14" s="1"/>
  <c r="AJ90" i="14" s="1"/>
  <c r="AK90" i="14" s="1"/>
  <c r="H91" i="14"/>
  <c r="I91" i="14" s="1"/>
  <c r="J91" i="14" s="1"/>
  <c r="K91" i="14" s="1"/>
  <c r="L91" i="14" s="1"/>
  <c r="M91" i="14" s="1"/>
  <c r="N91" i="14" s="1"/>
  <c r="O91" i="14" s="1"/>
  <c r="P91" i="14" s="1"/>
  <c r="Q91" i="14" s="1"/>
  <c r="R91" i="14" s="1"/>
  <c r="S91" i="14" s="1"/>
  <c r="T91" i="14" s="1"/>
  <c r="U91" i="14" s="1"/>
  <c r="V91" i="14" s="1"/>
  <c r="W91" i="14" s="1"/>
  <c r="X91" i="14" s="1"/>
  <c r="Y91" i="14" s="1"/>
  <c r="Z91" i="14" s="1"/>
  <c r="AA91" i="14" s="1"/>
  <c r="AB91" i="14" s="1"/>
  <c r="AC91" i="14" s="1"/>
  <c r="AD91" i="14" s="1"/>
  <c r="AE91" i="14" s="1"/>
  <c r="AF91" i="14" s="1"/>
  <c r="AG91" i="14" s="1"/>
  <c r="AH91" i="14" s="1"/>
  <c r="AI91" i="14" s="1"/>
  <c r="AJ91" i="14" s="1"/>
  <c r="AK91" i="14" s="1"/>
  <c r="H92" i="14"/>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I55" i="15"/>
  <c r="J55" i="15" s="1"/>
  <c r="K55" i="15" s="1"/>
  <c r="L55" i="15" s="1"/>
  <c r="M55" i="15" s="1"/>
  <c r="N55" i="15" s="1"/>
  <c r="O55" i="15" s="1"/>
  <c r="P55" i="15" s="1"/>
  <c r="Q55" i="15" s="1"/>
  <c r="R55" i="15" s="1"/>
  <c r="S55" i="15" s="1"/>
  <c r="T55" i="15" s="1"/>
  <c r="U55" i="15" s="1"/>
  <c r="V55" i="15" s="1"/>
  <c r="W55" i="15" s="1"/>
  <c r="X55" i="15" s="1"/>
  <c r="Y55" i="15" s="1"/>
  <c r="Z55" i="15" s="1"/>
  <c r="AA55" i="15" s="1"/>
  <c r="AB55" i="15" s="1"/>
  <c r="AC55" i="15" s="1"/>
  <c r="AD55" i="15" s="1"/>
  <c r="AE55" i="15" s="1"/>
  <c r="AF55" i="15" s="1"/>
  <c r="AG55" i="15" s="1"/>
  <c r="AH55" i="15" s="1"/>
  <c r="AI55" i="15" s="1"/>
  <c r="AJ55" i="15" s="1"/>
  <c r="AK55" i="15" s="1"/>
  <c r="AL55" i="15" s="1"/>
  <c r="I54" i="15"/>
  <c r="J54" i="15" s="1"/>
  <c r="K54" i="15" s="1"/>
  <c r="L54" i="15" s="1"/>
  <c r="M54" i="15" s="1"/>
  <c r="N54" i="15" s="1"/>
  <c r="O54" i="15" s="1"/>
  <c r="P54" i="15" s="1"/>
  <c r="Q54" i="15" s="1"/>
  <c r="R54" i="15" s="1"/>
  <c r="S54" i="15" s="1"/>
  <c r="T54" i="15" s="1"/>
  <c r="U54" i="15" s="1"/>
  <c r="V54" i="15" s="1"/>
  <c r="W54" i="15" s="1"/>
  <c r="X54" i="15" s="1"/>
  <c r="Y54" i="15" s="1"/>
  <c r="Z54" i="15" s="1"/>
  <c r="AA54" i="15" s="1"/>
  <c r="AB54" i="15" s="1"/>
  <c r="AC54" i="15" s="1"/>
  <c r="AD54" i="15" s="1"/>
  <c r="AE54" i="15" s="1"/>
  <c r="AF54" i="15" s="1"/>
  <c r="AG54" i="15" s="1"/>
  <c r="AH54" i="15" s="1"/>
  <c r="AI54" i="15" s="1"/>
  <c r="AJ54" i="15" s="1"/>
  <c r="AK54" i="15" s="1"/>
  <c r="AL54" i="15" s="1"/>
  <c r="I53" i="15"/>
  <c r="J53" i="15" s="1"/>
  <c r="K53" i="15" s="1"/>
  <c r="L53" i="15" s="1"/>
  <c r="M53" i="15" s="1"/>
  <c r="N53" i="15" s="1"/>
  <c r="O53" i="15" s="1"/>
  <c r="P53" i="15" s="1"/>
  <c r="Q53" i="15" s="1"/>
  <c r="R53" i="15" s="1"/>
  <c r="S53" i="15" s="1"/>
  <c r="T53" i="15" s="1"/>
  <c r="U53" i="15" s="1"/>
  <c r="V53" i="15" s="1"/>
  <c r="W53" i="15" s="1"/>
  <c r="X53" i="15" s="1"/>
  <c r="Y53" i="15" s="1"/>
  <c r="Z53" i="15" s="1"/>
  <c r="AA53" i="15" s="1"/>
  <c r="AB53" i="15" s="1"/>
  <c r="AC53" i="15" s="1"/>
  <c r="AD53" i="15" s="1"/>
  <c r="AE53" i="15" s="1"/>
  <c r="AF53" i="15" s="1"/>
  <c r="AG53" i="15" s="1"/>
  <c r="AH53" i="15" s="1"/>
  <c r="AI53" i="15" s="1"/>
  <c r="AJ53" i="15" s="1"/>
  <c r="AK53" i="15" s="1"/>
  <c r="AL53" i="15" s="1"/>
  <c r="I52" i="15"/>
  <c r="J52" i="15" s="1"/>
  <c r="K52" i="15" s="1"/>
  <c r="L52" i="15" s="1"/>
  <c r="M52" i="15" s="1"/>
  <c r="N52" i="15" s="1"/>
  <c r="O52" i="15" s="1"/>
  <c r="P52" i="15" s="1"/>
  <c r="Q52" i="15" s="1"/>
  <c r="R52" i="15" s="1"/>
  <c r="S52" i="15" s="1"/>
  <c r="T52" i="15" s="1"/>
  <c r="U52" i="15" s="1"/>
  <c r="V52" i="15" s="1"/>
  <c r="W52" i="15" s="1"/>
  <c r="X52" i="15" s="1"/>
  <c r="Y52" i="15" s="1"/>
  <c r="Z52" i="15" s="1"/>
  <c r="AA52" i="15" s="1"/>
  <c r="AB52" i="15" s="1"/>
  <c r="AC52" i="15" s="1"/>
  <c r="AD52" i="15" s="1"/>
  <c r="AE52" i="15" s="1"/>
  <c r="AF52" i="15" s="1"/>
  <c r="AG52" i="15" s="1"/>
  <c r="AH52" i="15" s="1"/>
  <c r="AI52" i="15" s="1"/>
  <c r="AJ52" i="15" s="1"/>
  <c r="AK52" i="15" s="1"/>
  <c r="AL52" i="15" s="1"/>
  <c r="I51" i="15"/>
  <c r="J51" i="15" s="1"/>
  <c r="K51" i="15" s="1"/>
  <c r="L51" i="15" s="1"/>
  <c r="M51" i="15" s="1"/>
  <c r="N51" i="15" s="1"/>
  <c r="O51" i="15" s="1"/>
  <c r="P51" i="15" s="1"/>
  <c r="Q51" i="15" s="1"/>
  <c r="R51" i="15" s="1"/>
  <c r="S51" i="15" s="1"/>
  <c r="T51" i="15" s="1"/>
  <c r="U51" i="15" s="1"/>
  <c r="V51" i="15" s="1"/>
  <c r="W51" i="15" s="1"/>
  <c r="X51" i="15" s="1"/>
  <c r="Y51" i="15" s="1"/>
  <c r="Z51" i="15" s="1"/>
  <c r="AA51" i="15" s="1"/>
  <c r="AB51" i="15" s="1"/>
  <c r="AC51" i="15" s="1"/>
  <c r="AD51" i="15" s="1"/>
  <c r="AE51" i="15" s="1"/>
  <c r="AF51" i="15" s="1"/>
  <c r="AG51" i="15" s="1"/>
  <c r="AH51" i="15" s="1"/>
  <c r="AI51" i="15" s="1"/>
  <c r="AJ51" i="15" s="1"/>
  <c r="AK51" i="15" s="1"/>
  <c r="AL51" i="15" s="1"/>
  <c r="I50" i="15"/>
  <c r="J50" i="15" s="1"/>
  <c r="K50" i="15" s="1"/>
  <c r="L50" i="15" s="1"/>
  <c r="M50" i="15" s="1"/>
  <c r="N50" i="15" s="1"/>
  <c r="O50" i="15" s="1"/>
  <c r="P50" i="15" s="1"/>
  <c r="Q50" i="15" s="1"/>
  <c r="R50" i="15" s="1"/>
  <c r="S50" i="15" s="1"/>
  <c r="T50" i="15" s="1"/>
  <c r="U50" i="15" s="1"/>
  <c r="V50" i="15" s="1"/>
  <c r="W50" i="15" s="1"/>
  <c r="X50" i="15" s="1"/>
  <c r="Y50" i="15" s="1"/>
  <c r="Z50" i="15" s="1"/>
  <c r="AA50" i="15" s="1"/>
  <c r="AB50" i="15" s="1"/>
  <c r="AC50" i="15" s="1"/>
  <c r="AD50" i="15" s="1"/>
  <c r="AE50" i="15" s="1"/>
  <c r="AF50" i="15" s="1"/>
  <c r="AG50" i="15" s="1"/>
  <c r="AH50" i="15" s="1"/>
  <c r="AI50" i="15" s="1"/>
  <c r="AJ50" i="15" s="1"/>
  <c r="AK50" i="15" s="1"/>
  <c r="AL50" i="15" s="1"/>
  <c r="I49" i="15"/>
  <c r="J49" i="15" s="1"/>
  <c r="K49" i="15" s="1"/>
  <c r="L49" i="15" s="1"/>
  <c r="M49" i="15" s="1"/>
  <c r="N49" i="15" s="1"/>
  <c r="O49" i="15" s="1"/>
  <c r="P49" i="15" s="1"/>
  <c r="Q49" i="15" s="1"/>
  <c r="R49" i="15" s="1"/>
  <c r="S49" i="15" s="1"/>
  <c r="T49" i="15" s="1"/>
  <c r="U49" i="15" s="1"/>
  <c r="V49" i="15" s="1"/>
  <c r="W49" i="15" s="1"/>
  <c r="X49" i="15" s="1"/>
  <c r="Y49" i="15" s="1"/>
  <c r="Z49" i="15" s="1"/>
  <c r="AA49" i="15" s="1"/>
  <c r="AB49" i="15" s="1"/>
  <c r="AC49" i="15" s="1"/>
  <c r="AD49" i="15" s="1"/>
  <c r="AE49" i="15" s="1"/>
  <c r="AF49" i="15" s="1"/>
  <c r="AG49" i="15" s="1"/>
  <c r="AH49" i="15" s="1"/>
  <c r="AI49" i="15" s="1"/>
  <c r="AJ49" i="15" s="1"/>
  <c r="AK49" i="15" s="1"/>
  <c r="AL49" i="15" s="1"/>
  <c r="I48" i="15"/>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I81" i="15"/>
  <c r="J81" i="15" s="1"/>
  <c r="K81" i="15" s="1"/>
  <c r="L81" i="15" s="1"/>
  <c r="M81" i="15" s="1"/>
  <c r="N81" i="15" s="1"/>
  <c r="O81" i="15" s="1"/>
  <c r="P81" i="15" s="1"/>
  <c r="Q81" i="15" s="1"/>
  <c r="R81" i="15" s="1"/>
  <c r="S81" i="15" s="1"/>
  <c r="T81" i="15" s="1"/>
  <c r="U81" i="15" s="1"/>
  <c r="V81" i="15" s="1"/>
  <c r="W81" i="15" s="1"/>
  <c r="X81" i="15" s="1"/>
  <c r="Y81" i="15" s="1"/>
  <c r="Z81" i="15" s="1"/>
  <c r="AA81" i="15" s="1"/>
  <c r="AB81" i="15" s="1"/>
  <c r="AC81" i="15" s="1"/>
  <c r="AD81" i="15" s="1"/>
  <c r="AE81" i="15" s="1"/>
  <c r="AF81" i="15" s="1"/>
  <c r="AG81" i="15" s="1"/>
  <c r="AH81" i="15" s="1"/>
  <c r="AI81" i="15" s="1"/>
  <c r="AJ81" i="15" s="1"/>
  <c r="AK81" i="15" s="1"/>
  <c r="AL81" i="15" s="1"/>
  <c r="I80" i="15"/>
  <c r="J80" i="15" s="1"/>
  <c r="K80" i="15" s="1"/>
  <c r="L80" i="15" s="1"/>
  <c r="M80" i="15" s="1"/>
  <c r="N80" i="15" s="1"/>
  <c r="O80" i="15" s="1"/>
  <c r="P80" i="15" s="1"/>
  <c r="Q80" i="15" s="1"/>
  <c r="R80" i="15" s="1"/>
  <c r="S80" i="15" s="1"/>
  <c r="T80" i="15" s="1"/>
  <c r="U80" i="15" s="1"/>
  <c r="V80" i="15" s="1"/>
  <c r="W80" i="15" s="1"/>
  <c r="X80" i="15" s="1"/>
  <c r="Y80" i="15" s="1"/>
  <c r="Z80" i="15" s="1"/>
  <c r="AA80" i="15" s="1"/>
  <c r="AB80" i="15" s="1"/>
  <c r="AC80" i="15" s="1"/>
  <c r="AD80" i="15" s="1"/>
  <c r="AE80" i="15" s="1"/>
  <c r="AF80" i="15" s="1"/>
  <c r="AG80" i="15" s="1"/>
  <c r="AH80" i="15" s="1"/>
  <c r="AI80" i="15" s="1"/>
  <c r="AJ80" i="15" s="1"/>
  <c r="AK80" i="15" s="1"/>
  <c r="AL80" i="15" s="1"/>
  <c r="I79" i="15"/>
  <c r="J79" i="15" s="1"/>
  <c r="K79" i="15" s="1"/>
  <c r="L79" i="15" s="1"/>
  <c r="M79" i="15" s="1"/>
  <c r="N79" i="15" s="1"/>
  <c r="O79" i="15" s="1"/>
  <c r="P79" i="15" s="1"/>
  <c r="Q79" i="15" s="1"/>
  <c r="R79" i="15" s="1"/>
  <c r="S79" i="15" s="1"/>
  <c r="T79" i="15" s="1"/>
  <c r="U79" i="15" s="1"/>
  <c r="V79" i="15" s="1"/>
  <c r="W79" i="15" s="1"/>
  <c r="X79" i="15" s="1"/>
  <c r="Y79" i="15" s="1"/>
  <c r="Z79" i="15" s="1"/>
  <c r="AA79" i="15" s="1"/>
  <c r="AB79" i="15" s="1"/>
  <c r="AC79" i="15" s="1"/>
  <c r="AD79" i="15" s="1"/>
  <c r="AE79" i="15" s="1"/>
  <c r="AF79" i="15" s="1"/>
  <c r="AG79" i="15" s="1"/>
  <c r="AH79" i="15" s="1"/>
  <c r="AI79" i="15" s="1"/>
  <c r="AJ79" i="15" s="1"/>
  <c r="AK79" i="15" s="1"/>
  <c r="AL79" i="15" s="1"/>
  <c r="I78" i="15"/>
  <c r="J78" i="15" s="1"/>
  <c r="K78" i="15" s="1"/>
  <c r="L78" i="15" s="1"/>
  <c r="M78" i="15" s="1"/>
  <c r="N78" i="15" s="1"/>
  <c r="O78" i="15" s="1"/>
  <c r="P78" i="15" s="1"/>
  <c r="Q78" i="15" s="1"/>
  <c r="R78" i="15" s="1"/>
  <c r="S78" i="15" s="1"/>
  <c r="T78" i="15" s="1"/>
  <c r="U78" i="15" s="1"/>
  <c r="V78" i="15" s="1"/>
  <c r="W78" i="15" s="1"/>
  <c r="X78" i="15" s="1"/>
  <c r="Y78" i="15" s="1"/>
  <c r="Z78" i="15" s="1"/>
  <c r="AA78" i="15" s="1"/>
  <c r="AB78" i="15" s="1"/>
  <c r="AC78" i="15" s="1"/>
  <c r="AD78" i="15" s="1"/>
  <c r="AE78" i="15" s="1"/>
  <c r="AF78" i="15" s="1"/>
  <c r="AG78" i="15" s="1"/>
  <c r="AH78" i="15" s="1"/>
  <c r="AI78" i="15" s="1"/>
  <c r="AJ78" i="15" s="1"/>
  <c r="AK78" i="15" s="1"/>
  <c r="AL78" i="15" s="1"/>
  <c r="I77" i="15"/>
  <c r="J77" i="15" s="1"/>
  <c r="K77" i="15" s="1"/>
  <c r="L77" i="15" s="1"/>
  <c r="M77" i="15" s="1"/>
  <c r="N77" i="15" s="1"/>
  <c r="O77" i="15" s="1"/>
  <c r="P77" i="15" s="1"/>
  <c r="Q77" i="15" s="1"/>
  <c r="R77" i="15" s="1"/>
  <c r="S77" i="15" s="1"/>
  <c r="T77" i="15" s="1"/>
  <c r="U77" i="15" s="1"/>
  <c r="V77" i="15" s="1"/>
  <c r="W77" i="15" s="1"/>
  <c r="X77" i="15" s="1"/>
  <c r="Y77" i="15" s="1"/>
  <c r="Z77" i="15" s="1"/>
  <c r="AA77" i="15" s="1"/>
  <c r="AB77" i="15" s="1"/>
  <c r="AC77" i="15" s="1"/>
  <c r="AD77" i="15" s="1"/>
  <c r="AE77" i="15" s="1"/>
  <c r="AF77" i="15" s="1"/>
  <c r="AG77" i="15" s="1"/>
  <c r="AH77" i="15" s="1"/>
  <c r="AI77" i="15" s="1"/>
  <c r="AJ77" i="15" s="1"/>
  <c r="AK77" i="15" s="1"/>
  <c r="AL77" i="15" s="1"/>
  <c r="I76" i="15"/>
  <c r="J76" i="15" s="1"/>
  <c r="K76" i="15" s="1"/>
  <c r="L76" i="15" s="1"/>
  <c r="M76" i="15" s="1"/>
  <c r="N76" i="15" s="1"/>
  <c r="O76" i="15" s="1"/>
  <c r="P76" i="15" s="1"/>
  <c r="Q76" i="15" s="1"/>
  <c r="R76" i="15" s="1"/>
  <c r="S76" i="15" s="1"/>
  <c r="T76" i="15" s="1"/>
  <c r="U76" i="15" s="1"/>
  <c r="V76" i="15" s="1"/>
  <c r="W76" i="15" s="1"/>
  <c r="X76" i="15" s="1"/>
  <c r="Y76" i="15" s="1"/>
  <c r="Z76" i="15" s="1"/>
  <c r="AA76" i="15" s="1"/>
  <c r="AB76" i="15" s="1"/>
  <c r="AC76" i="15" s="1"/>
  <c r="AD76" i="15" s="1"/>
  <c r="AE76" i="15" s="1"/>
  <c r="AF76" i="15" s="1"/>
  <c r="AG76" i="15" s="1"/>
  <c r="AH76" i="15" s="1"/>
  <c r="AI76" i="15" s="1"/>
  <c r="AJ76" i="15" s="1"/>
  <c r="AK76" i="15" s="1"/>
  <c r="AL76" i="15" s="1"/>
  <c r="I75" i="15"/>
  <c r="J75" i="15" s="1"/>
  <c r="K75" i="15" s="1"/>
  <c r="L75" i="15" s="1"/>
  <c r="M75" i="15" s="1"/>
  <c r="N75" i="15" s="1"/>
  <c r="O75" i="15" s="1"/>
  <c r="P75" i="15" s="1"/>
  <c r="Q75" i="15" s="1"/>
  <c r="R75" i="15" s="1"/>
  <c r="S75" i="15" s="1"/>
  <c r="T75" i="15" s="1"/>
  <c r="U75" i="15" s="1"/>
  <c r="V75" i="15" s="1"/>
  <c r="W75" i="15" s="1"/>
  <c r="X75" i="15" s="1"/>
  <c r="Y75" i="15" s="1"/>
  <c r="Z75" i="15" s="1"/>
  <c r="AA75" i="15" s="1"/>
  <c r="AB75" i="15" s="1"/>
  <c r="AC75" i="15" s="1"/>
  <c r="AD75" i="15" s="1"/>
  <c r="AE75" i="15" s="1"/>
  <c r="AF75" i="15" s="1"/>
  <c r="AG75" i="15" s="1"/>
  <c r="AH75" i="15" s="1"/>
  <c r="AI75" i="15" s="1"/>
  <c r="AJ75" i="15" s="1"/>
  <c r="AK75" i="15" s="1"/>
  <c r="AL75" i="15" s="1"/>
  <c r="I62" i="15"/>
  <c r="J62" i="15" s="1"/>
  <c r="K62" i="15" s="1"/>
  <c r="L62" i="15" s="1"/>
  <c r="M62" i="15" s="1"/>
  <c r="N62" i="15" s="1"/>
  <c r="O62" i="15" s="1"/>
  <c r="P62" i="15" s="1"/>
  <c r="Q62" i="15" s="1"/>
  <c r="R62" i="15" s="1"/>
  <c r="S62" i="15" s="1"/>
  <c r="T62" i="15" s="1"/>
  <c r="U62" i="15" s="1"/>
  <c r="V62" i="15" s="1"/>
  <c r="W62" i="15" s="1"/>
  <c r="X62" i="15" s="1"/>
  <c r="Y62" i="15" s="1"/>
  <c r="Z62" i="15" s="1"/>
  <c r="AA62" i="15" s="1"/>
  <c r="AB62" i="15" s="1"/>
  <c r="AC62" i="15" s="1"/>
  <c r="AD62" i="15" s="1"/>
  <c r="AE62" i="15" s="1"/>
  <c r="AF62" i="15" s="1"/>
  <c r="AG62" i="15" s="1"/>
  <c r="AH62" i="15" s="1"/>
  <c r="AI62" i="15" s="1"/>
  <c r="AJ62" i="15" s="1"/>
  <c r="AK62" i="15" s="1"/>
  <c r="AL62" i="15" s="1"/>
  <c r="I63" i="15"/>
  <c r="J63" i="15" s="1"/>
  <c r="K63" i="15" s="1"/>
  <c r="L63" i="15" s="1"/>
  <c r="M63" i="15" s="1"/>
  <c r="N63" i="15" s="1"/>
  <c r="O63" i="15" s="1"/>
  <c r="P63" i="15" s="1"/>
  <c r="Q63" i="15" s="1"/>
  <c r="R63" i="15" s="1"/>
  <c r="S63" i="15" s="1"/>
  <c r="T63" i="15" s="1"/>
  <c r="U63" i="15" s="1"/>
  <c r="V63" i="15" s="1"/>
  <c r="W63" i="15" s="1"/>
  <c r="X63" i="15" s="1"/>
  <c r="Y63" i="15" s="1"/>
  <c r="Z63" i="15" s="1"/>
  <c r="AA63" i="15" s="1"/>
  <c r="AB63" i="15" s="1"/>
  <c r="AC63" i="15" s="1"/>
  <c r="AD63" i="15" s="1"/>
  <c r="AE63" i="15" s="1"/>
  <c r="AF63" i="15" s="1"/>
  <c r="AG63" i="15" s="1"/>
  <c r="AH63" i="15" s="1"/>
  <c r="AI63" i="15" s="1"/>
  <c r="AJ63" i="15" s="1"/>
  <c r="AK63" i="15" s="1"/>
  <c r="AL63" i="15" s="1"/>
  <c r="I64" i="15"/>
  <c r="J64" i="15" s="1"/>
  <c r="K64" i="15" s="1"/>
  <c r="L64" i="15" s="1"/>
  <c r="M64" i="15" s="1"/>
  <c r="N64" i="15" s="1"/>
  <c r="O64" i="15" s="1"/>
  <c r="P64" i="15" s="1"/>
  <c r="Q64" i="15" s="1"/>
  <c r="R64" i="15" s="1"/>
  <c r="S64" i="15" s="1"/>
  <c r="T64" i="15" s="1"/>
  <c r="U64" i="15" s="1"/>
  <c r="V64" i="15" s="1"/>
  <c r="W64" i="15" s="1"/>
  <c r="X64" i="15" s="1"/>
  <c r="Y64" i="15" s="1"/>
  <c r="Z64" i="15" s="1"/>
  <c r="AA64" i="15" s="1"/>
  <c r="AB64" i="15" s="1"/>
  <c r="AC64" i="15" s="1"/>
  <c r="AD64" i="15" s="1"/>
  <c r="AE64" i="15" s="1"/>
  <c r="AF64" i="15" s="1"/>
  <c r="AG64" i="15" s="1"/>
  <c r="AH64" i="15" s="1"/>
  <c r="AI64" i="15" s="1"/>
  <c r="AJ64" i="15" s="1"/>
  <c r="AK64" i="15" s="1"/>
  <c r="AL64" i="15" s="1"/>
  <c r="I65" i="15"/>
  <c r="J65" i="15" s="1"/>
  <c r="K65" i="15" s="1"/>
  <c r="L65" i="15" s="1"/>
  <c r="M65" i="15" s="1"/>
  <c r="N65" i="15" s="1"/>
  <c r="O65" i="15" s="1"/>
  <c r="P65" i="15" s="1"/>
  <c r="Q65" i="15" s="1"/>
  <c r="R65" i="15" s="1"/>
  <c r="S65" i="15" s="1"/>
  <c r="T65" i="15" s="1"/>
  <c r="U65" i="15" s="1"/>
  <c r="V65" i="15" s="1"/>
  <c r="W65" i="15" s="1"/>
  <c r="X65" i="15" s="1"/>
  <c r="Y65" i="15" s="1"/>
  <c r="Z65" i="15" s="1"/>
  <c r="AA65" i="15" s="1"/>
  <c r="AB65" i="15" s="1"/>
  <c r="AC65" i="15" s="1"/>
  <c r="AD65" i="15" s="1"/>
  <c r="AE65" i="15" s="1"/>
  <c r="AF65" i="15" s="1"/>
  <c r="AG65" i="15" s="1"/>
  <c r="AH65" i="15" s="1"/>
  <c r="AI65" i="15" s="1"/>
  <c r="AJ65" i="15" s="1"/>
  <c r="AK65" i="15" s="1"/>
  <c r="AL65" i="15" s="1"/>
  <c r="I66" i="15"/>
  <c r="J66" i="15" s="1"/>
  <c r="K66" i="15" s="1"/>
  <c r="L66" i="15" s="1"/>
  <c r="M66" i="15" s="1"/>
  <c r="N66" i="15" s="1"/>
  <c r="O66" i="15" s="1"/>
  <c r="P66" i="15" s="1"/>
  <c r="Q66" i="15" s="1"/>
  <c r="R66" i="15" s="1"/>
  <c r="S66" i="15" s="1"/>
  <c r="T66" i="15" s="1"/>
  <c r="U66" i="15" s="1"/>
  <c r="V66" i="15" s="1"/>
  <c r="W66" i="15" s="1"/>
  <c r="X66" i="15" s="1"/>
  <c r="Y66" i="15" s="1"/>
  <c r="Z66" i="15" s="1"/>
  <c r="AA66" i="15" s="1"/>
  <c r="AB66" i="15" s="1"/>
  <c r="AC66" i="15" s="1"/>
  <c r="AD66" i="15" s="1"/>
  <c r="AE66" i="15" s="1"/>
  <c r="AF66" i="15" s="1"/>
  <c r="AG66" i="15" s="1"/>
  <c r="AH66" i="15" s="1"/>
  <c r="AI66" i="15" s="1"/>
  <c r="AJ66" i="15" s="1"/>
  <c r="AK66" i="15" s="1"/>
  <c r="AL66" i="15" s="1"/>
  <c r="I67" i="15"/>
  <c r="J67" i="15" s="1"/>
  <c r="K67" i="15" s="1"/>
  <c r="L67" i="15" s="1"/>
  <c r="M67" i="15" s="1"/>
  <c r="N67" i="15" s="1"/>
  <c r="O67" i="15" s="1"/>
  <c r="P67" i="15" s="1"/>
  <c r="Q67" i="15" s="1"/>
  <c r="R67" i="15" s="1"/>
  <c r="S67" i="15" s="1"/>
  <c r="T67" i="15" s="1"/>
  <c r="U67" i="15" s="1"/>
  <c r="V67" i="15" s="1"/>
  <c r="W67" i="15" s="1"/>
  <c r="X67" i="15" s="1"/>
  <c r="Y67" i="15" s="1"/>
  <c r="Z67" i="15" s="1"/>
  <c r="AA67" i="15" s="1"/>
  <c r="AB67" i="15" s="1"/>
  <c r="AC67" i="15" s="1"/>
  <c r="AD67" i="15" s="1"/>
  <c r="AE67" i="15" s="1"/>
  <c r="AF67" i="15" s="1"/>
  <c r="AG67" i="15" s="1"/>
  <c r="AH67" i="15" s="1"/>
  <c r="AI67" i="15" s="1"/>
  <c r="AJ67" i="15" s="1"/>
  <c r="AK67" i="15" s="1"/>
  <c r="AL67" i="15" s="1"/>
  <c r="I68" i="15"/>
  <c r="J68" i="15" s="1"/>
  <c r="K68" i="15" s="1"/>
  <c r="L68" i="15" s="1"/>
  <c r="M68" i="15" s="1"/>
  <c r="N68" i="15" s="1"/>
  <c r="O68" i="15" s="1"/>
  <c r="P68" i="15" s="1"/>
  <c r="Q68" i="15" s="1"/>
  <c r="R68" i="15" s="1"/>
  <c r="S68" i="15" s="1"/>
  <c r="T68" i="15" s="1"/>
  <c r="U68" i="15" s="1"/>
  <c r="V68" i="15" s="1"/>
  <c r="W68" i="15" s="1"/>
  <c r="X68" i="15" s="1"/>
  <c r="Y68" i="15" s="1"/>
  <c r="Z68" i="15" s="1"/>
  <c r="AA68" i="15" s="1"/>
  <c r="AB68" i="15" s="1"/>
  <c r="AC68" i="15" s="1"/>
  <c r="AD68" i="15" s="1"/>
  <c r="AE68" i="15" s="1"/>
  <c r="AF68" i="15" s="1"/>
  <c r="AG68" i="15" s="1"/>
  <c r="AH68" i="15" s="1"/>
  <c r="AI68" i="15" s="1"/>
  <c r="AJ68" i="15" s="1"/>
  <c r="AK68" i="15" s="1"/>
  <c r="AL68" i="15" s="1"/>
  <c r="I61" i="15"/>
  <c r="J61" i="15" s="1"/>
  <c r="K61" i="15" s="1"/>
  <c r="L61" i="15" s="1"/>
  <c r="M61" i="15" s="1"/>
  <c r="N61" i="15" s="1"/>
  <c r="O61" i="15" s="1"/>
  <c r="P61" i="15" s="1"/>
  <c r="Q61" i="15" s="1"/>
  <c r="R61" i="15" s="1"/>
  <c r="S61" i="15" s="1"/>
  <c r="T61" i="15" s="1"/>
  <c r="U61" i="15" s="1"/>
  <c r="V61" i="15" s="1"/>
  <c r="W61" i="15" s="1"/>
  <c r="X61" i="15" s="1"/>
  <c r="Y61" i="15" s="1"/>
  <c r="Z61" i="15" s="1"/>
  <c r="AA61" i="15" s="1"/>
  <c r="AB61" i="15" s="1"/>
  <c r="AC61" i="15" s="1"/>
  <c r="AD61" i="15" s="1"/>
  <c r="AE61" i="15" s="1"/>
  <c r="AF61" i="15" s="1"/>
  <c r="AG61" i="15" s="1"/>
  <c r="AH61" i="15" s="1"/>
  <c r="AI61" i="15" s="1"/>
  <c r="AJ61" i="15" s="1"/>
  <c r="AK61" i="15" s="1"/>
  <c r="AL61" i="15" s="1"/>
  <c r="G14" i="7"/>
  <c r="H14" i="7" s="1"/>
  <c r="A106" i="14"/>
  <c r="A102" i="14"/>
  <c r="G99" i="14"/>
  <c r="M14" i="7" s="1"/>
  <c r="A98" i="14"/>
  <c r="K14" i="5" l="1"/>
  <c r="H103" i="14"/>
  <c r="N14" i="5" s="1"/>
  <c r="H99" i="14"/>
  <c r="N14" i="7" s="1"/>
  <c r="I103" i="14"/>
  <c r="O14" i="5" s="1"/>
  <c r="G107" i="14"/>
  <c r="M14" i="8" s="1"/>
  <c r="K14" i="8" s="1"/>
  <c r="G103" i="14"/>
  <c r="M14" i="5" s="1"/>
  <c r="J103" i="14" l="1"/>
  <c r="P14" i="5" s="1"/>
  <c r="H107" i="14"/>
  <c r="N14" i="8" s="1"/>
  <c r="I107" i="14"/>
  <c r="O14" i="8" s="1"/>
  <c r="K103" i="14"/>
  <c r="Q14" i="5" s="1"/>
  <c r="I99" i="14"/>
  <c r="O14" i="7" s="1"/>
  <c r="K99" i="14"/>
  <c r="Q14" i="7" s="1"/>
  <c r="J99" i="14"/>
  <c r="P14" i="7" s="1"/>
  <c r="L103" i="14" l="1"/>
  <c r="R14" i="5" s="1"/>
  <c r="J107" i="14"/>
  <c r="P14" i="8" s="1"/>
  <c r="L99" i="14"/>
  <c r="R14" i="7" s="1"/>
  <c r="K107" i="14" l="1"/>
  <c r="Q14" i="8" s="1"/>
  <c r="M103" i="14"/>
  <c r="S14" i="5" s="1"/>
  <c r="M99" i="14"/>
  <c r="S14" i="7" s="1"/>
  <c r="N103" i="14" l="1"/>
  <c r="T14" i="5" s="1"/>
  <c r="L107" i="14"/>
  <c r="R14" i="8" s="1"/>
  <c r="N99" i="14"/>
  <c r="T14" i="7" s="1"/>
  <c r="O103" i="14" l="1"/>
  <c r="U14" i="5" s="1"/>
  <c r="M107" i="14"/>
  <c r="S14" i="8" s="1"/>
  <c r="O99" i="14"/>
  <c r="U14" i="7" s="1"/>
  <c r="N107" i="14" l="1"/>
  <c r="T14" i="8" s="1"/>
  <c r="P103" i="14"/>
  <c r="V14" i="5" s="1"/>
  <c r="P99" i="14"/>
  <c r="V14" i="7" s="1"/>
  <c r="O107" i="14" l="1"/>
  <c r="U14" i="8" s="1"/>
  <c r="Q103" i="14"/>
  <c r="W14" i="5" s="1"/>
  <c r="Q99" i="14"/>
  <c r="W14" i="7" s="1"/>
  <c r="P107" i="14" l="1"/>
  <c r="V14" i="8" s="1"/>
  <c r="R103" i="14"/>
  <c r="X14" i="5" s="1"/>
  <c r="R99" i="14"/>
  <c r="X14" i="7" s="1"/>
  <c r="Q107" i="14" l="1"/>
  <c r="W14" i="8" s="1"/>
  <c r="S103" i="14"/>
  <c r="Y14" i="5" s="1"/>
  <c r="S99" i="14"/>
  <c r="Y14" i="7" s="1"/>
  <c r="T103" i="14" l="1"/>
  <c r="Z14" i="5" s="1"/>
  <c r="R107" i="14"/>
  <c r="X14" i="8" s="1"/>
  <c r="T99" i="14"/>
  <c r="Z14" i="7" s="1"/>
  <c r="S107" i="14" l="1"/>
  <c r="Y14" i="8" s="1"/>
  <c r="U103" i="14"/>
  <c r="AA14" i="5" s="1"/>
  <c r="U99" i="14"/>
  <c r="AA14" i="7" s="1"/>
  <c r="K14" i="7" s="1"/>
  <c r="T107" i="14" l="1"/>
  <c r="Z14" i="8" s="1"/>
  <c r="V103" i="14"/>
  <c r="AB14" i="5" s="1"/>
  <c r="V99" i="14"/>
  <c r="AB14" i="7" s="1"/>
  <c r="U107" i="14" l="1"/>
  <c r="AA14" i="8" s="1"/>
  <c r="W103" i="14"/>
  <c r="AC14" i="5" s="1"/>
  <c r="W99" i="14"/>
  <c r="AC14" i="7" s="1"/>
  <c r="V107" i="14" l="1"/>
  <c r="AB14" i="8" s="1"/>
  <c r="X103" i="14"/>
  <c r="AD14" i="5" s="1"/>
  <c r="X99" i="14"/>
  <c r="AD14" i="7" s="1"/>
  <c r="Y103" i="14" l="1"/>
  <c r="AE14" i="5" s="1"/>
  <c r="W107" i="14"/>
  <c r="AC14" i="8" s="1"/>
  <c r="Y99" i="14"/>
  <c r="AE14" i="7" s="1"/>
  <c r="Z103" i="14" l="1"/>
  <c r="AF14" i="5" s="1"/>
  <c r="X107" i="14"/>
  <c r="AD14" i="8" s="1"/>
  <c r="Z99" i="14"/>
  <c r="AF14" i="7" s="1"/>
  <c r="AA103" i="14" l="1"/>
  <c r="AG14" i="5" s="1"/>
  <c r="Y107" i="14"/>
  <c r="AE14" i="8" s="1"/>
  <c r="AA99" i="14"/>
  <c r="AG14" i="7" s="1"/>
  <c r="Z107" i="14" l="1"/>
  <c r="AF14" i="8" s="1"/>
  <c r="AB103" i="14"/>
  <c r="AH14" i="5" s="1"/>
  <c r="AB99" i="14"/>
  <c r="AH14" i="7" s="1"/>
  <c r="AC103" i="14" l="1"/>
  <c r="AI14" i="5" s="1"/>
  <c r="AA107" i="14"/>
  <c r="AG14" i="8" s="1"/>
  <c r="AC99" i="14"/>
  <c r="AI14" i="7" s="1"/>
  <c r="AB107" i="14" l="1"/>
  <c r="AH14" i="8" s="1"/>
  <c r="AD103" i="14"/>
  <c r="AJ14" i="5" s="1"/>
  <c r="AD99" i="14"/>
  <c r="AJ14" i="7" s="1"/>
  <c r="AC107" i="14" l="1"/>
  <c r="AI14" i="8" s="1"/>
  <c r="AE103" i="14"/>
  <c r="AK14" i="5" s="1"/>
  <c r="AE99" i="14"/>
  <c r="AK14" i="7" s="1"/>
  <c r="AF103" i="14" l="1"/>
  <c r="AL14" i="5" s="1"/>
  <c r="AD107" i="14"/>
  <c r="AJ14" i="8" s="1"/>
  <c r="AF99" i="14"/>
  <c r="AL14" i="7" s="1"/>
  <c r="AG103" i="14" l="1"/>
  <c r="AM14" i="5" s="1"/>
  <c r="AE107" i="14"/>
  <c r="AK14" i="8" s="1"/>
  <c r="AG99" i="14"/>
  <c r="AM14" i="7" s="1"/>
  <c r="AF107" i="14" l="1"/>
  <c r="AL14" i="8" s="1"/>
  <c r="AH103" i="14"/>
  <c r="AN14" i="5" s="1"/>
  <c r="AH99" i="14"/>
  <c r="AN14" i="7" s="1"/>
  <c r="AI103" i="14" l="1"/>
  <c r="AO14" i="5" s="1"/>
  <c r="AG107" i="14"/>
  <c r="AM14" i="8" s="1"/>
  <c r="AI99" i="14"/>
  <c r="AO14" i="7" s="1"/>
  <c r="AJ103" i="14" l="1"/>
  <c r="AP14" i="5" s="1"/>
  <c r="AH107" i="14"/>
  <c r="AN14" i="8" s="1"/>
  <c r="AJ99" i="14"/>
  <c r="AP14" i="7" s="1"/>
  <c r="AK103" i="14" l="1"/>
  <c r="F102" i="14"/>
  <c r="AI107" i="14"/>
  <c r="AO14" i="8" s="1"/>
  <c r="AK99" i="14"/>
  <c r="F98" i="14"/>
  <c r="F103" i="14" l="1"/>
  <c r="AQ14" i="5"/>
  <c r="F99" i="14"/>
  <c r="AQ14" i="7"/>
  <c r="AJ107" i="14"/>
  <c r="AP14" i="8" s="1"/>
  <c r="AK107" i="14" l="1"/>
  <c r="F106" i="14"/>
  <c r="F107" i="14" l="1"/>
  <c r="AQ14" i="8"/>
  <c r="H76" i="14"/>
  <c r="I76" i="14" s="1"/>
  <c r="J76" i="14" s="1"/>
  <c r="K76" i="14" s="1"/>
  <c r="L76" i="14" s="1"/>
  <c r="M76" i="14" s="1"/>
  <c r="N76" i="14" s="1"/>
  <c r="O76" i="14" s="1"/>
  <c r="P76" i="14" s="1"/>
  <c r="Q76" i="14" s="1"/>
  <c r="R76" i="14" s="1"/>
  <c r="S76" i="14" s="1"/>
  <c r="T76" i="14" s="1"/>
  <c r="U76" i="14" s="1"/>
  <c r="V76" i="14" s="1"/>
  <c r="W76" i="14" s="1"/>
  <c r="X76" i="14" s="1"/>
  <c r="Y76" i="14" s="1"/>
  <c r="Z76" i="14" s="1"/>
  <c r="AA76" i="14" s="1"/>
  <c r="AB76" i="14" s="1"/>
  <c r="AC76" i="14" s="1"/>
  <c r="AD76" i="14" s="1"/>
  <c r="AE76" i="14" s="1"/>
  <c r="AF76" i="14" s="1"/>
  <c r="AG76" i="14" s="1"/>
  <c r="AH76" i="14" s="1"/>
  <c r="AI76" i="14" s="1"/>
  <c r="AJ76" i="14" s="1"/>
  <c r="AK76" i="14" s="1"/>
  <c r="H57" i="14"/>
  <c r="I57" i="14" s="1"/>
  <c r="J57" i="14" s="1"/>
  <c r="K57" i="14" s="1"/>
  <c r="L57" i="14" s="1"/>
  <c r="M57" i="14" s="1"/>
  <c r="N57" i="14" s="1"/>
  <c r="O57" i="14" s="1"/>
  <c r="P57" i="14" s="1"/>
  <c r="Q57" i="14" s="1"/>
  <c r="R57" i="14" s="1"/>
  <c r="S57" i="14" s="1"/>
  <c r="T57" i="14" s="1"/>
  <c r="U57" i="14" s="1"/>
  <c r="V57" i="14" s="1"/>
  <c r="W57" i="14" s="1"/>
  <c r="X57" i="14" s="1"/>
  <c r="Y57" i="14" s="1"/>
  <c r="Z57" i="14" s="1"/>
  <c r="AA57" i="14" s="1"/>
  <c r="AB57" i="14" s="1"/>
  <c r="AC57" i="14" s="1"/>
  <c r="AD57" i="14" s="1"/>
  <c r="AE57" i="14" s="1"/>
  <c r="AF57" i="14" s="1"/>
  <c r="AG57" i="14" s="1"/>
  <c r="AH57" i="14" s="1"/>
  <c r="AI57" i="14" s="1"/>
  <c r="AJ57" i="14" s="1"/>
  <c r="AK57" i="14" s="1"/>
  <c r="H58" i="14"/>
  <c r="I58" i="14" s="1"/>
  <c r="J58" i="14" s="1"/>
  <c r="K58" i="14" s="1"/>
  <c r="L58" i="14" s="1"/>
  <c r="M58" i="14" s="1"/>
  <c r="N58" i="14" s="1"/>
  <c r="O58" i="14" s="1"/>
  <c r="P58" i="14" s="1"/>
  <c r="Q58" i="14" s="1"/>
  <c r="R58" i="14" s="1"/>
  <c r="S58" i="14" s="1"/>
  <c r="T58" i="14" s="1"/>
  <c r="U58" i="14" s="1"/>
  <c r="V58" i="14" s="1"/>
  <c r="W58" i="14" s="1"/>
  <c r="X58" i="14" s="1"/>
  <c r="Y58" i="14" s="1"/>
  <c r="Z58" i="14" s="1"/>
  <c r="AA58" i="14" s="1"/>
  <c r="AB58" i="14" s="1"/>
  <c r="AC58" i="14" s="1"/>
  <c r="AD58" i="14" s="1"/>
  <c r="AE58" i="14" s="1"/>
  <c r="AF58" i="14" s="1"/>
  <c r="AG58" i="14" s="1"/>
  <c r="AH58" i="14" s="1"/>
  <c r="AI58" i="14" s="1"/>
  <c r="AJ58" i="14" s="1"/>
  <c r="AK58" i="14" s="1"/>
  <c r="H59" i="14"/>
  <c r="I59" i="14" s="1"/>
  <c r="J59" i="14" s="1"/>
  <c r="K59" i="14" s="1"/>
  <c r="L59" i="14" s="1"/>
  <c r="M59" i="14" s="1"/>
  <c r="N59" i="14" s="1"/>
  <c r="O59" i="14" s="1"/>
  <c r="P59" i="14" s="1"/>
  <c r="Q59" i="14" s="1"/>
  <c r="R59" i="14" s="1"/>
  <c r="S59" i="14" s="1"/>
  <c r="T59" i="14" s="1"/>
  <c r="U59" i="14" s="1"/>
  <c r="V59" i="14" s="1"/>
  <c r="W59" i="14" s="1"/>
  <c r="X59" i="14" s="1"/>
  <c r="Y59" i="14" s="1"/>
  <c r="Z59" i="14" s="1"/>
  <c r="AA59" i="14" s="1"/>
  <c r="AB59" i="14" s="1"/>
  <c r="AC59" i="14" s="1"/>
  <c r="AD59" i="14" s="1"/>
  <c r="AE59" i="14" s="1"/>
  <c r="AF59" i="14" s="1"/>
  <c r="AG59" i="14" s="1"/>
  <c r="AH59" i="14" s="1"/>
  <c r="AI59" i="14" s="1"/>
  <c r="AJ59" i="14" s="1"/>
  <c r="AK59" i="14" s="1"/>
  <c r="H60" i="14"/>
  <c r="I60" i="14" s="1"/>
  <c r="J60" i="14" s="1"/>
  <c r="K60" i="14" s="1"/>
  <c r="L60" i="14" s="1"/>
  <c r="M60" i="14" s="1"/>
  <c r="N60" i="14" s="1"/>
  <c r="O60" i="14" s="1"/>
  <c r="P60" i="14" s="1"/>
  <c r="Q60" i="14" s="1"/>
  <c r="R60" i="14" s="1"/>
  <c r="S60" i="14" s="1"/>
  <c r="T60" i="14" s="1"/>
  <c r="U60" i="14" s="1"/>
  <c r="V60" i="14" s="1"/>
  <c r="W60" i="14" s="1"/>
  <c r="X60" i="14" s="1"/>
  <c r="Y60" i="14" s="1"/>
  <c r="Z60" i="14" s="1"/>
  <c r="AA60" i="14" s="1"/>
  <c r="AB60" i="14" s="1"/>
  <c r="AC60" i="14" s="1"/>
  <c r="AD60" i="14" s="1"/>
  <c r="AE60" i="14" s="1"/>
  <c r="AF60" i="14" s="1"/>
  <c r="AG60" i="14" s="1"/>
  <c r="AH60" i="14" s="1"/>
  <c r="AI60" i="14" s="1"/>
  <c r="AJ60" i="14" s="1"/>
  <c r="AK60" i="14" s="1"/>
  <c r="H61" i="14"/>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H62" i="14"/>
  <c r="I62" i="14" s="1"/>
  <c r="J62" i="14" s="1"/>
  <c r="K62" i="14" s="1"/>
  <c r="L62" i="14" s="1"/>
  <c r="M62" i="14" s="1"/>
  <c r="N62" i="14" s="1"/>
  <c r="O62" i="14" s="1"/>
  <c r="P62" i="14" s="1"/>
  <c r="Q62" i="14" s="1"/>
  <c r="R62" i="14" s="1"/>
  <c r="S62" i="14" s="1"/>
  <c r="T62" i="14" s="1"/>
  <c r="U62" i="14" s="1"/>
  <c r="V62" i="14" s="1"/>
  <c r="W62" i="14" s="1"/>
  <c r="X62" i="14" s="1"/>
  <c r="Y62" i="14" s="1"/>
  <c r="Z62" i="14" s="1"/>
  <c r="AA62" i="14" s="1"/>
  <c r="AB62" i="14" s="1"/>
  <c r="AC62" i="14" s="1"/>
  <c r="AD62" i="14" s="1"/>
  <c r="AE62" i="14" s="1"/>
  <c r="AF62" i="14" s="1"/>
  <c r="AG62" i="14" s="1"/>
  <c r="AH62" i="14" s="1"/>
  <c r="AI62" i="14" s="1"/>
  <c r="AJ62" i="14" s="1"/>
  <c r="AK62" i="14" s="1"/>
  <c r="H63" i="14"/>
  <c r="I63" i="14" s="1"/>
  <c r="J63" i="14" s="1"/>
  <c r="K63" i="14" s="1"/>
  <c r="L63" i="14" s="1"/>
  <c r="M63" i="14" s="1"/>
  <c r="N63" i="14" s="1"/>
  <c r="O63" i="14" s="1"/>
  <c r="P63" i="14" s="1"/>
  <c r="Q63" i="14" s="1"/>
  <c r="R63" i="14" s="1"/>
  <c r="S63" i="14" s="1"/>
  <c r="T63" i="14" s="1"/>
  <c r="U63" i="14" s="1"/>
  <c r="V63" i="14" s="1"/>
  <c r="W63" i="14" s="1"/>
  <c r="X63" i="14" s="1"/>
  <c r="Y63" i="14" s="1"/>
  <c r="Z63" i="14" s="1"/>
  <c r="AA63" i="14" s="1"/>
  <c r="AB63" i="14" s="1"/>
  <c r="AC63" i="14" s="1"/>
  <c r="AD63" i="14" s="1"/>
  <c r="AE63" i="14" s="1"/>
  <c r="AF63" i="14" s="1"/>
  <c r="AG63" i="14" s="1"/>
  <c r="AH63" i="14" s="1"/>
  <c r="AI63" i="14" s="1"/>
  <c r="AJ63" i="14" s="1"/>
  <c r="AK63" i="14" s="1"/>
  <c r="H64" i="14"/>
  <c r="I64" i="14" s="1"/>
  <c r="J64" i="14" s="1"/>
  <c r="K64" i="14" s="1"/>
  <c r="L64" i="14" s="1"/>
  <c r="M64" i="14" s="1"/>
  <c r="N64" i="14" s="1"/>
  <c r="O64" i="14" s="1"/>
  <c r="P64" i="14" s="1"/>
  <c r="Q64" i="14" s="1"/>
  <c r="R64" i="14" s="1"/>
  <c r="S64" i="14" s="1"/>
  <c r="T64" i="14" s="1"/>
  <c r="U64" i="14" s="1"/>
  <c r="V64" i="14" s="1"/>
  <c r="W64" i="14" s="1"/>
  <c r="X64" i="14" s="1"/>
  <c r="Y64" i="14" s="1"/>
  <c r="Z64" i="14" s="1"/>
  <c r="AA64" i="14" s="1"/>
  <c r="AB64" i="14" s="1"/>
  <c r="AC64" i="14" s="1"/>
  <c r="AD64" i="14" s="1"/>
  <c r="AE64" i="14" s="1"/>
  <c r="AF64" i="14" s="1"/>
  <c r="AG64" i="14" s="1"/>
  <c r="AH64" i="14" s="1"/>
  <c r="AI64" i="14" s="1"/>
  <c r="AJ64" i="14" s="1"/>
  <c r="AK64" i="14" s="1"/>
  <c r="H65" i="14"/>
  <c r="I65" i="14" s="1"/>
  <c r="J65" i="14" s="1"/>
  <c r="K65" i="14" s="1"/>
  <c r="L65" i="14" s="1"/>
  <c r="M65" i="14" s="1"/>
  <c r="N65" i="14" s="1"/>
  <c r="O65" i="14" s="1"/>
  <c r="P65" i="14" s="1"/>
  <c r="Q65" i="14" s="1"/>
  <c r="R65" i="14" s="1"/>
  <c r="S65" i="14" s="1"/>
  <c r="T65" i="14" s="1"/>
  <c r="U65" i="14" s="1"/>
  <c r="V65" i="14" s="1"/>
  <c r="W65" i="14" s="1"/>
  <c r="X65" i="14" s="1"/>
  <c r="Y65" i="14" s="1"/>
  <c r="Z65" i="14" s="1"/>
  <c r="AA65" i="14" s="1"/>
  <c r="AB65" i="14" s="1"/>
  <c r="AC65" i="14" s="1"/>
  <c r="AD65" i="14" s="1"/>
  <c r="AE65" i="14" s="1"/>
  <c r="AF65" i="14" s="1"/>
  <c r="AG65" i="14" s="1"/>
  <c r="AH65" i="14" s="1"/>
  <c r="AI65" i="14" s="1"/>
  <c r="AJ65" i="14" s="1"/>
  <c r="AK65" i="14" s="1"/>
  <c r="H66" i="14"/>
  <c r="I66" i="14" s="1"/>
  <c r="J66" i="14" s="1"/>
  <c r="K66" i="14" s="1"/>
  <c r="L66" i="14" s="1"/>
  <c r="M66" i="14" s="1"/>
  <c r="N66" i="14" s="1"/>
  <c r="O66" i="14" s="1"/>
  <c r="P66" i="14" s="1"/>
  <c r="Q66" i="14" s="1"/>
  <c r="R66" i="14" s="1"/>
  <c r="S66" i="14" s="1"/>
  <c r="T66" i="14" s="1"/>
  <c r="U66" i="14" s="1"/>
  <c r="V66" i="14" s="1"/>
  <c r="W66" i="14" s="1"/>
  <c r="X66" i="14" s="1"/>
  <c r="Y66" i="14" s="1"/>
  <c r="Z66" i="14" s="1"/>
  <c r="AA66" i="14" s="1"/>
  <c r="AB66" i="14" s="1"/>
  <c r="AC66" i="14" s="1"/>
  <c r="AD66" i="14" s="1"/>
  <c r="AE66" i="14" s="1"/>
  <c r="AF66" i="14" s="1"/>
  <c r="AG66" i="14" s="1"/>
  <c r="AH66" i="14" s="1"/>
  <c r="AI66" i="14" s="1"/>
  <c r="AJ66" i="14" s="1"/>
  <c r="AK66" i="14" s="1"/>
  <c r="H68" i="14"/>
  <c r="I68" i="14" s="1"/>
  <c r="J68" i="14" s="1"/>
  <c r="K68" i="14" s="1"/>
  <c r="L68" i="14" s="1"/>
  <c r="M68" i="14" s="1"/>
  <c r="N68" i="14" s="1"/>
  <c r="O68" i="14" s="1"/>
  <c r="P68" i="14" s="1"/>
  <c r="Q68" i="14" s="1"/>
  <c r="R68" i="14" s="1"/>
  <c r="S68" i="14" s="1"/>
  <c r="T68" i="14" s="1"/>
  <c r="U68" i="14" s="1"/>
  <c r="V68" i="14" s="1"/>
  <c r="W68" i="14" s="1"/>
  <c r="X68" i="14" s="1"/>
  <c r="Y68" i="14" s="1"/>
  <c r="Z68" i="14" s="1"/>
  <c r="AA68" i="14" s="1"/>
  <c r="AB68" i="14" s="1"/>
  <c r="AC68" i="14" s="1"/>
  <c r="AD68" i="14" s="1"/>
  <c r="AE68" i="14" s="1"/>
  <c r="AF68" i="14" s="1"/>
  <c r="AG68" i="14" s="1"/>
  <c r="AH68" i="14" s="1"/>
  <c r="AI68" i="14" s="1"/>
  <c r="AJ68" i="14" s="1"/>
  <c r="AK68" i="14" s="1"/>
  <c r="H69" i="14"/>
  <c r="I69" i="14" s="1"/>
  <c r="J69" i="14" s="1"/>
  <c r="K69" i="14" s="1"/>
  <c r="L69" i="14" s="1"/>
  <c r="M69" i="14" s="1"/>
  <c r="N69" i="14" s="1"/>
  <c r="O69" i="14" s="1"/>
  <c r="P69" i="14" s="1"/>
  <c r="Q69" i="14" s="1"/>
  <c r="R69" i="14" s="1"/>
  <c r="S69" i="14" s="1"/>
  <c r="T69" i="14" s="1"/>
  <c r="U69" i="14" s="1"/>
  <c r="V69" i="14" s="1"/>
  <c r="W69" i="14" s="1"/>
  <c r="X69" i="14" s="1"/>
  <c r="Y69" i="14" s="1"/>
  <c r="Z69" i="14" s="1"/>
  <c r="AA69" i="14" s="1"/>
  <c r="AB69" i="14" s="1"/>
  <c r="AC69" i="14" s="1"/>
  <c r="AD69" i="14" s="1"/>
  <c r="AE69" i="14" s="1"/>
  <c r="AF69" i="14" s="1"/>
  <c r="AG69" i="14" s="1"/>
  <c r="AH69" i="14" s="1"/>
  <c r="AI69" i="14" s="1"/>
  <c r="AJ69" i="14" s="1"/>
  <c r="AK69" i="14" s="1"/>
  <c r="H70" i="14"/>
  <c r="I70" i="14" s="1"/>
  <c r="J70" i="14" s="1"/>
  <c r="K70" i="14" s="1"/>
  <c r="L70" i="14" s="1"/>
  <c r="M70" i="14" s="1"/>
  <c r="N70" i="14" s="1"/>
  <c r="O70" i="14" s="1"/>
  <c r="P70" i="14" s="1"/>
  <c r="Q70" i="14" s="1"/>
  <c r="R70" i="14" s="1"/>
  <c r="S70" i="14" s="1"/>
  <c r="T70" i="14" s="1"/>
  <c r="U70" i="14" s="1"/>
  <c r="V70" i="14" s="1"/>
  <c r="W70" i="14" s="1"/>
  <c r="X70" i="14" s="1"/>
  <c r="Y70" i="14" s="1"/>
  <c r="Z70" i="14" s="1"/>
  <c r="AA70" i="14" s="1"/>
  <c r="AB70" i="14" s="1"/>
  <c r="AC70" i="14" s="1"/>
  <c r="AD70" i="14" s="1"/>
  <c r="AE70" i="14" s="1"/>
  <c r="AF70" i="14" s="1"/>
  <c r="AG70" i="14" s="1"/>
  <c r="AH70" i="14" s="1"/>
  <c r="AI70" i="14" s="1"/>
  <c r="AJ70" i="14" s="1"/>
  <c r="AK70" i="14" s="1"/>
  <c r="H71" i="14"/>
  <c r="I71" i="14" s="1"/>
  <c r="J71" i="14" s="1"/>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H72" i="14"/>
  <c r="I72" i="14" s="1"/>
  <c r="J72" i="14" s="1"/>
  <c r="K72" i="14" s="1"/>
  <c r="L72" i="14" s="1"/>
  <c r="M72" i="14" s="1"/>
  <c r="N72" i="14" s="1"/>
  <c r="O72" i="14" s="1"/>
  <c r="P72" i="14" s="1"/>
  <c r="Q72" i="14" s="1"/>
  <c r="R72" i="14" s="1"/>
  <c r="S72" i="14" s="1"/>
  <c r="T72" i="14" s="1"/>
  <c r="U72" i="14" s="1"/>
  <c r="V72" i="14" s="1"/>
  <c r="W72" i="14" s="1"/>
  <c r="X72" i="14" s="1"/>
  <c r="Y72" i="14" s="1"/>
  <c r="Z72" i="14" s="1"/>
  <c r="AA72" i="14" s="1"/>
  <c r="AB72" i="14" s="1"/>
  <c r="AC72" i="14" s="1"/>
  <c r="AD72" i="14" s="1"/>
  <c r="AE72" i="14" s="1"/>
  <c r="AF72" i="14" s="1"/>
  <c r="AG72" i="14" s="1"/>
  <c r="AH72" i="14" s="1"/>
  <c r="AI72" i="14" s="1"/>
  <c r="AJ72" i="14" s="1"/>
  <c r="AK72" i="14" s="1"/>
  <c r="H56" i="14"/>
  <c r="I56" i="14" s="1"/>
  <c r="J56" i="14" s="1"/>
  <c r="K56" i="14" s="1"/>
  <c r="L56" i="14" s="1"/>
  <c r="M56" i="14" s="1"/>
  <c r="N56" i="14" s="1"/>
  <c r="O56" i="14" s="1"/>
  <c r="P56" i="14" s="1"/>
  <c r="Q56" i="14" s="1"/>
  <c r="R56" i="14" s="1"/>
  <c r="S56" i="14" s="1"/>
  <c r="T56" i="14" s="1"/>
  <c r="U56" i="14" s="1"/>
  <c r="V56" i="14" s="1"/>
  <c r="W56" i="14" s="1"/>
  <c r="X56" i="14" s="1"/>
  <c r="Y56" i="14" s="1"/>
  <c r="Z56" i="14" s="1"/>
  <c r="AA56" i="14" s="1"/>
  <c r="AB56" i="14" s="1"/>
  <c r="AC56" i="14" s="1"/>
  <c r="AD56" i="14" s="1"/>
  <c r="AE56" i="14" s="1"/>
  <c r="AF56" i="14" s="1"/>
  <c r="AG56" i="14" s="1"/>
  <c r="AH56" i="14" s="1"/>
  <c r="AI56" i="14" s="1"/>
  <c r="AJ56" i="14" s="1"/>
  <c r="AK56" i="14" s="1"/>
  <c r="H36" i="14"/>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F46" i="14" l="1"/>
  <c r="F49" i="14" l="1"/>
  <c r="F48" i="14"/>
  <c r="F47" i="14"/>
  <c r="G12" i="13" l="1"/>
  <c r="F30" i="14" l="1"/>
  <c r="F20" i="14"/>
  <c r="F10" i="14"/>
  <c r="E49" i="13"/>
  <c r="B5" i="7" l="1"/>
  <c r="G87" i="14"/>
  <c r="H87" i="14" s="1"/>
  <c r="I87" i="14" s="1"/>
  <c r="J87" i="14" s="1"/>
  <c r="K87" i="14" s="1"/>
  <c r="L87" i="14" s="1"/>
  <c r="M87" i="14" s="1"/>
  <c r="N87" i="14" s="1"/>
  <c r="O87" i="14" s="1"/>
  <c r="P87" i="14" s="1"/>
  <c r="Q87" i="14" s="1"/>
  <c r="R87" i="14" s="1"/>
  <c r="S87" i="14" s="1"/>
  <c r="T87" i="14" s="1"/>
  <c r="U87" i="14" s="1"/>
  <c r="V87" i="14" s="1"/>
  <c r="W87" i="14" s="1"/>
  <c r="X87" i="14" s="1"/>
  <c r="Y87" i="14" s="1"/>
  <c r="Z87" i="14" s="1"/>
  <c r="AA87" i="14" s="1"/>
  <c r="AB87" i="14" s="1"/>
  <c r="AC87" i="14" s="1"/>
  <c r="AD87" i="14" s="1"/>
  <c r="AE87" i="14" s="1"/>
  <c r="AF87" i="14" s="1"/>
  <c r="AG87" i="14" s="1"/>
  <c r="AH87" i="14" s="1"/>
  <c r="AI87" i="14" s="1"/>
  <c r="AJ87" i="14" s="1"/>
  <c r="AK87" i="14" s="1"/>
  <c r="G67" i="14"/>
  <c r="G19" i="8"/>
  <c r="H19" i="8" s="1"/>
  <c r="G18" i="8"/>
  <c r="H18" i="8" s="1"/>
  <c r="G13" i="8"/>
  <c r="H13" i="8" s="1"/>
  <c r="G12" i="8"/>
  <c r="H12" i="8" s="1"/>
  <c r="G19" i="5"/>
  <c r="H19" i="5" s="1"/>
  <c r="G18" i="5"/>
  <c r="H18" i="5" s="1"/>
  <c r="G13" i="5"/>
  <c r="H13" i="5" s="1"/>
  <c r="G12" i="5"/>
  <c r="H12" i="5" s="1"/>
  <c r="G81" i="15"/>
  <c r="G80" i="15"/>
  <c r="G79" i="15"/>
  <c r="G78" i="15"/>
  <c r="G77" i="15"/>
  <c r="G76" i="15"/>
  <c r="G75" i="15"/>
  <c r="G73" i="15"/>
  <c r="G72" i="15"/>
  <c r="A72" i="15"/>
  <c r="A73" i="15" s="1"/>
  <c r="A74" i="15" s="1"/>
  <c r="A75" i="15" s="1"/>
  <c r="A76" i="15" s="1"/>
  <c r="A77" i="15" s="1"/>
  <c r="A78" i="15" s="1"/>
  <c r="A79" i="15" s="1"/>
  <c r="A80" i="15" s="1"/>
  <c r="A81" i="15" s="1"/>
  <c r="G68" i="15"/>
  <c r="G67" i="15"/>
  <c r="G66" i="15"/>
  <c r="G65" i="15"/>
  <c r="G64" i="15"/>
  <c r="G63" i="15"/>
  <c r="G62" i="15"/>
  <c r="G61" i="15"/>
  <c r="G59" i="15"/>
  <c r="A59" i="15"/>
  <c r="A60" i="15" s="1"/>
  <c r="A61" i="15" s="1"/>
  <c r="A62" i="15" s="1"/>
  <c r="A63" i="15" s="1"/>
  <c r="A64" i="15" s="1"/>
  <c r="A65" i="15" s="1"/>
  <c r="A66" i="15" s="1"/>
  <c r="A67" i="15" s="1"/>
  <c r="A68" i="15" s="1"/>
  <c r="C6" i="15"/>
  <c r="C7" i="15"/>
  <c r="C8" i="15"/>
  <c r="C9" i="15"/>
  <c r="C10" i="15"/>
  <c r="C11" i="15"/>
  <c r="C12" i="15"/>
  <c r="C13" i="15"/>
  <c r="C14" i="15"/>
  <c r="C5" i="15"/>
  <c r="C19" i="15"/>
  <c r="C20" i="15"/>
  <c r="C21" i="15"/>
  <c r="C22" i="15"/>
  <c r="C23" i="15"/>
  <c r="C24" i="15"/>
  <c r="C25" i="15"/>
  <c r="C26" i="15"/>
  <c r="C27" i="15"/>
  <c r="C18" i="15"/>
  <c r="C32" i="15"/>
  <c r="C33" i="15"/>
  <c r="C34" i="15"/>
  <c r="C35" i="15"/>
  <c r="C36" i="15"/>
  <c r="C37" i="15"/>
  <c r="C38" i="15"/>
  <c r="C39" i="15"/>
  <c r="C40" i="15"/>
  <c r="C31" i="15"/>
  <c r="G55" i="15"/>
  <c r="G54" i="15"/>
  <c r="G53" i="15"/>
  <c r="G52" i="15"/>
  <c r="G51" i="15"/>
  <c r="G50" i="15"/>
  <c r="A46" i="15"/>
  <c r="A47" i="15" s="1"/>
  <c r="A48" i="15" s="1"/>
  <c r="A49" i="15" s="1"/>
  <c r="A50" i="15" s="1"/>
  <c r="A51" i="15" s="1"/>
  <c r="A52" i="15" s="1"/>
  <c r="A53" i="15" s="1"/>
  <c r="A54" i="15" s="1"/>
  <c r="A55" i="15" s="1"/>
  <c r="A31" i="15"/>
  <c r="A32" i="15" s="1"/>
  <c r="A33" i="15" s="1"/>
  <c r="A34" i="15" s="1"/>
  <c r="A35" i="15" s="1"/>
  <c r="A36" i="15" s="1"/>
  <c r="A37" i="15" s="1"/>
  <c r="A38" i="15" s="1"/>
  <c r="A39" i="15" s="1"/>
  <c r="A40" i="15" s="1"/>
  <c r="A18" i="15"/>
  <c r="A19" i="15" s="1"/>
  <c r="A20" i="15" s="1"/>
  <c r="A21" i="15" s="1"/>
  <c r="A22" i="15" s="1"/>
  <c r="A23" i="15" s="1"/>
  <c r="A24" i="15" s="1"/>
  <c r="A25" i="15" s="1"/>
  <c r="A26" i="15" s="1"/>
  <c r="A27" i="15" s="1"/>
  <c r="A5" i="15"/>
  <c r="A6" i="15" s="1"/>
  <c r="A7" i="15" s="1"/>
  <c r="A8" i="15" s="1"/>
  <c r="A9" i="15" s="1"/>
  <c r="A10" i="15" s="1"/>
  <c r="A11" i="15" s="1"/>
  <c r="A12" i="15" s="1"/>
  <c r="A13" i="15" s="1"/>
  <c r="A14" i="15" s="1"/>
  <c r="H2" i="15"/>
  <c r="F92" i="14"/>
  <c r="F91" i="14"/>
  <c r="F90" i="14"/>
  <c r="F89" i="14"/>
  <c r="F88" i="14"/>
  <c r="F86" i="14"/>
  <c r="F85" i="14"/>
  <c r="F84" i="14"/>
  <c r="F83" i="14"/>
  <c r="F82" i="14"/>
  <c r="F81" i="14"/>
  <c r="F80" i="14"/>
  <c r="F79" i="14"/>
  <c r="F78" i="14"/>
  <c r="F77" i="14"/>
  <c r="F76" i="14"/>
  <c r="F72" i="14"/>
  <c r="F71" i="14"/>
  <c r="F70" i="14"/>
  <c r="F69" i="14"/>
  <c r="F68" i="14"/>
  <c r="F66" i="14"/>
  <c r="F65" i="14"/>
  <c r="F64" i="14"/>
  <c r="F63" i="14"/>
  <c r="F62" i="14"/>
  <c r="F61" i="14"/>
  <c r="F60" i="14"/>
  <c r="F59" i="14"/>
  <c r="F58" i="14"/>
  <c r="F57" i="14"/>
  <c r="F56" i="14"/>
  <c r="F37" i="14"/>
  <c r="F38" i="14"/>
  <c r="F39" i="14"/>
  <c r="F40" i="14"/>
  <c r="F41" i="14"/>
  <c r="F42" i="14"/>
  <c r="F43" i="14"/>
  <c r="F44" i="14"/>
  <c r="F45" i="14"/>
  <c r="F50" i="14"/>
  <c r="F51" i="14"/>
  <c r="F52" i="14"/>
  <c r="F36" i="14"/>
  <c r="F31" i="14"/>
  <c r="F29" i="14"/>
  <c r="F28" i="14"/>
  <c r="F27" i="14"/>
  <c r="F26" i="14"/>
  <c r="F25" i="14"/>
  <c r="F21" i="14"/>
  <c r="F19" i="14"/>
  <c r="F18" i="14"/>
  <c r="F17" i="14"/>
  <c r="F16" i="14"/>
  <c r="F15" i="14"/>
  <c r="F6" i="14"/>
  <c r="F7" i="14"/>
  <c r="F8" i="14"/>
  <c r="F9" i="14"/>
  <c r="F11" i="14"/>
  <c r="F5" i="14"/>
  <c r="A76" i="14"/>
  <c r="A77" i="14" s="1"/>
  <c r="A78" i="14" s="1"/>
  <c r="A79" i="14" s="1"/>
  <c r="A80" i="14" s="1"/>
  <c r="A81" i="14" s="1"/>
  <c r="A82" i="14" s="1"/>
  <c r="A83" i="14" s="1"/>
  <c r="A84" i="14" s="1"/>
  <c r="A85" i="14" s="1"/>
  <c r="A86" i="14" s="1"/>
  <c r="A87" i="14" s="1"/>
  <c r="A56" i="14"/>
  <c r="A57" i="14" s="1"/>
  <c r="A58" i="14" s="1"/>
  <c r="A59" i="14" s="1"/>
  <c r="A60" i="14" s="1"/>
  <c r="A61" i="14" s="1"/>
  <c r="A62" i="14" s="1"/>
  <c r="A63" i="14" s="1"/>
  <c r="A64" i="14" s="1"/>
  <c r="A65" i="14" s="1"/>
  <c r="A66" i="14" s="1"/>
  <c r="A67" i="14" s="1"/>
  <c r="A68" i="14" s="1"/>
  <c r="A69" i="14" s="1"/>
  <c r="A70" i="14" s="1"/>
  <c r="A71" i="14" s="1"/>
  <c r="A72" i="14" s="1"/>
  <c r="I2" i="15" l="1"/>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H47" i="15"/>
  <c r="H67" i="14"/>
  <c r="I67" i="14" s="1"/>
  <c r="J67" i="14" s="1"/>
  <c r="K67" i="14" s="1"/>
  <c r="L67" i="14" s="1"/>
  <c r="M67" i="14" s="1"/>
  <c r="N67" i="14" s="1"/>
  <c r="O67" i="14" s="1"/>
  <c r="P67" i="14" s="1"/>
  <c r="Q67" i="14" s="1"/>
  <c r="R67" i="14" s="1"/>
  <c r="S67" i="14" s="1"/>
  <c r="T67" i="14" s="1"/>
  <c r="U67" i="14" s="1"/>
  <c r="V67" i="14" s="1"/>
  <c r="W67" i="14" s="1"/>
  <c r="X67" i="14" s="1"/>
  <c r="Y67" i="14" s="1"/>
  <c r="Z67" i="14" s="1"/>
  <c r="AA67" i="14" s="1"/>
  <c r="AB67" i="14" s="1"/>
  <c r="AC67" i="14" s="1"/>
  <c r="AD67" i="14" s="1"/>
  <c r="AE67" i="14" s="1"/>
  <c r="AF67" i="14" s="1"/>
  <c r="AG67" i="14" s="1"/>
  <c r="AH67" i="14" s="1"/>
  <c r="AI67" i="14" s="1"/>
  <c r="AJ67" i="14" s="1"/>
  <c r="AK67" i="14" s="1"/>
  <c r="AK73" i="14" s="1"/>
  <c r="AQ13" i="5" s="1"/>
  <c r="G93" i="14"/>
  <c r="M13" i="8" s="1"/>
  <c r="G73" i="14"/>
  <c r="M13" i="5" s="1"/>
  <c r="G49" i="15"/>
  <c r="G48" i="15"/>
  <c r="G46" i="15"/>
  <c r="A88" i="14"/>
  <c r="A89" i="14" s="1"/>
  <c r="A90" i="14" s="1"/>
  <c r="A91" i="14" s="1"/>
  <c r="A92" i="14" s="1"/>
  <c r="L73" i="14" l="1"/>
  <c r="R13" i="5" s="1"/>
  <c r="AC73" i="14"/>
  <c r="AI13" i="5" s="1"/>
  <c r="P73" i="14"/>
  <c r="V13" i="5" s="1"/>
  <c r="Q73" i="14"/>
  <c r="W13" i="5" s="1"/>
  <c r="AJ73" i="14"/>
  <c r="AP13" i="5" s="1"/>
  <c r="U73" i="14"/>
  <c r="AA13" i="5" s="1"/>
  <c r="W73" i="14"/>
  <c r="AC13" i="5" s="1"/>
  <c r="Y73" i="14"/>
  <c r="AE13" i="5" s="1"/>
  <c r="AI73" i="14"/>
  <c r="AO13" i="5" s="1"/>
  <c r="AG73" i="14"/>
  <c r="AM13" i="5" s="1"/>
  <c r="H73" i="14"/>
  <c r="N13" i="5" s="1"/>
  <c r="R73" i="14"/>
  <c r="X13" i="5" s="1"/>
  <c r="M73" i="14"/>
  <c r="S13" i="5" s="1"/>
  <c r="T73" i="14"/>
  <c r="Z13" i="5" s="1"/>
  <c r="V73" i="14"/>
  <c r="AB13" i="5" s="1"/>
  <c r="AH73" i="14"/>
  <c r="AN13" i="5" s="1"/>
  <c r="J73" i="14"/>
  <c r="P13" i="5" s="1"/>
  <c r="AE73" i="14"/>
  <c r="AK13" i="5" s="1"/>
  <c r="O73" i="14"/>
  <c r="U13" i="5" s="1"/>
  <c r="AD73" i="14"/>
  <c r="AJ13" i="5" s="1"/>
  <c r="AA73" i="14"/>
  <c r="AG13" i="5" s="1"/>
  <c r="AB73" i="14"/>
  <c r="AH13" i="5" s="1"/>
  <c r="I73" i="14"/>
  <c r="O13" i="5" s="1"/>
  <c r="F67" i="14"/>
  <c r="Z73" i="14"/>
  <c r="AF13" i="5" s="1"/>
  <c r="K73" i="14"/>
  <c r="Q13" i="5" s="1"/>
  <c r="N73" i="14"/>
  <c r="T13" i="5" s="1"/>
  <c r="AF73" i="14"/>
  <c r="AL13" i="5" s="1"/>
  <c r="S73" i="14"/>
  <c r="Y13" i="5" s="1"/>
  <c r="X73" i="14"/>
  <c r="AD13" i="5" s="1"/>
  <c r="H93" i="14"/>
  <c r="N13" i="8" s="1"/>
  <c r="K13" i="5" l="1"/>
  <c r="F73" i="14"/>
  <c r="I93" i="14"/>
  <c r="O13" i="8" s="1"/>
  <c r="H53" i="14"/>
  <c r="N13" i="7" s="1"/>
  <c r="I53" i="14"/>
  <c r="O13" i="7" s="1"/>
  <c r="J53" i="14"/>
  <c r="P13" i="7" s="1"/>
  <c r="K53" i="14"/>
  <c r="Q13" i="7" s="1"/>
  <c r="L53" i="14"/>
  <c r="R13" i="7" s="1"/>
  <c r="M53" i="14"/>
  <c r="S13" i="7" s="1"/>
  <c r="N53" i="14"/>
  <c r="T13" i="7" s="1"/>
  <c r="O53" i="14"/>
  <c r="U13" i="7" s="1"/>
  <c r="P53" i="14"/>
  <c r="V13" i="7" s="1"/>
  <c r="Q53" i="14"/>
  <c r="W13" i="7" s="1"/>
  <c r="R53" i="14"/>
  <c r="X13" i="7" s="1"/>
  <c r="S53" i="14"/>
  <c r="Y13" i="7" s="1"/>
  <c r="T53" i="14"/>
  <c r="Z13" i="7" s="1"/>
  <c r="U53" i="14"/>
  <c r="AA13" i="7" s="1"/>
  <c r="V53" i="14"/>
  <c r="AB13" i="7" s="1"/>
  <c r="W53" i="14"/>
  <c r="AC13" i="7" s="1"/>
  <c r="X53" i="14"/>
  <c r="AD13" i="7" s="1"/>
  <c r="Y53" i="14"/>
  <c r="AE13" i="7" s="1"/>
  <c r="Z53" i="14"/>
  <c r="AF13" i="7" s="1"/>
  <c r="AA53" i="14"/>
  <c r="AG13" i="7" s="1"/>
  <c r="AB53" i="14"/>
  <c r="AH13" i="7" s="1"/>
  <c r="AC53" i="14"/>
  <c r="AI13" i="7" s="1"/>
  <c r="AD53" i="14"/>
  <c r="AJ13" i="7" s="1"/>
  <c r="AE53" i="14"/>
  <c r="AK13" i="7" s="1"/>
  <c r="AF53" i="14"/>
  <c r="AL13" i="7" s="1"/>
  <c r="AG53" i="14"/>
  <c r="AM13" i="7" s="1"/>
  <c r="AH53" i="14"/>
  <c r="AN13" i="7" s="1"/>
  <c r="AI53" i="14"/>
  <c r="AO13" i="7" s="1"/>
  <c r="AJ53" i="14"/>
  <c r="AP13" i="7" s="1"/>
  <c r="AK53" i="14"/>
  <c r="AQ13" i="7" s="1"/>
  <c r="G53" i="14"/>
  <c r="M13" i="7" s="1"/>
  <c r="A36" i="14"/>
  <c r="A37" i="14" s="1"/>
  <c r="A38" i="14" s="1"/>
  <c r="A39" i="14" s="1"/>
  <c r="J93" i="14" l="1"/>
  <c r="P13" i="8" s="1"/>
  <c r="K13" i="7"/>
  <c r="F53" i="14"/>
  <c r="A40" i="14"/>
  <c r="A41" i="14" s="1"/>
  <c r="A42" i="14" s="1"/>
  <c r="A43" i="14" s="1"/>
  <c r="A44" i="14" s="1"/>
  <c r="A45" i="14" s="1"/>
  <c r="A46" i="14" s="1"/>
  <c r="A47" i="14" s="1"/>
  <c r="A48" i="14" s="1"/>
  <c r="A49" i="14" s="1"/>
  <c r="A50" i="14" s="1"/>
  <c r="A51" i="14" s="1"/>
  <c r="A52" i="14" s="1"/>
  <c r="AK32" i="14"/>
  <c r="AQ12" i="8" s="1"/>
  <c r="AJ32" i="14"/>
  <c r="AP12" i="8" s="1"/>
  <c r="AI32" i="14"/>
  <c r="AO12" i="8" s="1"/>
  <c r="AH32" i="14"/>
  <c r="AN12" i="8" s="1"/>
  <c r="AG32" i="14"/>
  <c r="AM12" i="8" s="1"/>
  <c r="AF32" i="14"/>
  <c r="AL12" i="8" s="1"/>
  <c r="AE32" i="14"/>
  <c r="AK12" i="8" s="1"/>
  <c r="AD32" i="14"/>
  <c r="AJ12" i="8" s="1"/>
  <c r="AC32" i="14"/>
  <c r="AI12" i="8" s="1"/>
  <c r="AB32" i="14"/>
  <c r="AH12" i="8" s="1"/>
  <c r="AA32" i="14"/>
  <c r="AG12" i="8" s="1"/>
  <c r="Z32" i="14"/>
  <c r="AF12" i="8" s="1"/>
  <c r="Y32" i="14"/>
  <c r="AE12" i="8" s="1"/>
  <c r="X32" i="14"/>
  <c r="AD12" i="8" s="1"/>
  <c r="W32" i="14"/>
  <c r="AC12" i="8" s="1"/>
  <c r="V32" i="14"/>
  <c r="AB12" i="8" s="1"/>
  <c r="U32" i="14"/>
  <c r="AA12" i="8" s="1"/>
  <c r="T32" i="14"/>
  <c r="Z12" i="8" s="1"/>
  <c r="S32" i="14"/>
  <c r="Y12" i="8" s="1"/>
  <c r="R32" i="14"/>
  <c r="X12" i="8" s="1"/>
  <c r="Q32" i="14"/>
  <c r="W12" i="8" s="1"/>
  <c r="P32" i="14"/>
  <c r="V12" i="8" s="1"/>
  <c r="O32" i="14"/>
  <c r="U12" i="8" s="1"/>
  <c r="N32" i="14"/>
  <c r="T12" i="8" s="1"/>
  <c r="M32" i="14"/>
  <c r="S12" i="8" s="1"/>
  <c r="L32" i="14"/>
  <c r="R12" i="8" s="1"/>
  <c r="K32" i="14"/>
  <c r="Q12" i="8" s="1"/>
  <c r="J32" i="14"/>
  <c r="P12" i="8" s="1"/>
  <c r="I32" i="14"/>
  <c r="O12" i="8" s="1"/>
  <c r="O15" i="8" s="1"/>
  <c r="H32" i="14"/>
  <c r="N12" i="8" s="1"/>
  <c r="N15" i="8" s="1"/>
  <c r="G32" i="14"/>
  <c r="M12" i="8" s="1"/>
  <c r="M15" i="8" s="1"/>
  <c r="A25" i="14"/>
  <c r="A26" i="14" s="1"/>
  <c r="A27" i="14" s="1"/>
  <c r="A28" i="14" s="1"/>
  <c r="A29" i="14" s="1"/>
  <c r="A30" i="14" s="1"/>
  <c r="A31" i="14" s="1"/>
  <c r="AK22" i="14"/>
  <c r="AQ12" i="5" s="1"/>
  <c r="AQ15" i="5" s="1"/>
  <c r="AJ22" i="14"/>
  <c r="AP12" i="5" s="1"/>
  <c r="AP15" i="5" s="1"/>
  <c r="AI22" i="14"/>
  <c r="AO12" i="5" s="1"/>
  <c r="AO15" i="5" s="1"/>
  <c r="AH22" i="14"/>
  <c r="AN12" i="5" s="1"/>
  <c r="AN15" i="5" s="1"/>
  <c r="AG22" i="14"/>
  <c r="AM12" i="5" s="1"/>
  <c r="AM15" i="5" s="1"/>
  <c r="AF22" i="14"/>
  <c r="AL12" i="5" s="1"/>
  <c r="AL15" i="5" s="1"/>
  <c r="AE22" i="14"/>
  <c r="AK12" i="5" s="1"/>
  <c r="AK15" i="5" s="1"/>
  <c r="AD22" i="14"/>
  <c r="AJ12" i="5" s="1"/>
  <c r="AJ15" i="5" s="1"/>
  <c r="AC22" i="14"/>
  <c r="AI12" i="5" s="1"/>
  <c r="AI15" i="5" s="1"/>
  <c r="AB22" i="14"/>
  <c r="AH12" i="5" s="1"/>
  <c r="AH15" i="5" s="1"/>
  <c r="AA22" i="14"/>
  <c r="AG12" i="5" s="1"/>
  <c r="AG15" i="5" s="1"/>
  <c r="Z22" i="14"/>
  <c r="AF12" i="5" s="1"/>
  <c r="AF15" i="5" s="1"/>
  <c r="Y22" i="14"/>
  <c r="AE12" i="5" s="1"/>
  <c r="AE15" i="5" s="1"/>
  <c r="X22" i="14"/>
  <c r="AD12" i="5" s="1"/>
  <c r="AD15" i="5" s="1"/>
  <c r="W22" i="14"/>
  <c r="AC12" i="5" s="1"/>
  <c r="AC15" i="5" s="1"/>
  <c r="V22" i="14"/>
  <c r="AB12" i="5" s="1"/>
  <c r="AB15" i="5" s="1"/>
  <c r="U22" i="14"/>
  <c r="AA12" i="5" s="1"/>
  <c r="AA15" i="5" s="1"/>
  <c r="T22" i="14"/>
  <c r="Z12" i="5" s="1"/>
  <c r="Z15" i="5" s="1"/>
  <c r="S22" i="14"/>
  <c r="Y12" i="5" s="1"/>
  <c r="Y15" i="5" s="1"/>
  <c r="R22" i="14"/>
  <c r="X12" i="5" s="1"/>
  <c r="X15" i="5" s="1"/>
  <c r="Q22" i="14"/>
  <c r="W12" i="5" s="1"/>
  <c r="W15" i="5" s="1"/>
  <c r="P22" i="14"/>
  <c r="V12" i="5" s="1"/>
  <c r="V15" i="5" s="1"/>
  <c r="O22" i="14"/>
  <c r="U12" i="5" s="1"/>
  <c r="U15" i="5" s="1"/>
  <c r="N22" i="14"/>
  <c r="T12" i="5" s="1"/>
  <c r="T15" i="5" s="1"/>
  <c r="M22" i="14"/>
  <c r="S12" i="5" s="1"/>
  <c r="S15" i="5" s="1"/>
  <c r="L22" i="14"/>
  <c r="R12" i="5" s="1"/>
  <c r="R15" i="5" s="1"/>
  <c r="K22" i="14"/>
  <c r="Q12" i="5" s="1"/>
  <c r="Q15" i="5" s="1"/>
  <c r="J22" i="14"/>
  <c r="P12" i="5" s="1"/>
  <c r="P15" i="5" s="1"/>
  <c r="I22" i="14"/>
  <c r="O12" i="5" s="1"/>
  <c r="O15" i="5" s="1"/>
  <c r="H22" i="14"/>
  <c r="N12" i="5" s="1"/>
  <c r="N15" i="5" s="1"/>
  <c r="G22" i="14"/>
  <c r="M12" i="5" s="1"/>
  <c r="M15" i="5" s="1"/>
  <c r="A15" i="14"/>
  <c r="A16" i="14" s="1"/>
  <c r="A17" i="14" s="1"/>
  <c r="A18" i="14" s="1"/>
  <c r="A19" i="14" s="1"/>
  <c r="A20" i="14" s="1"/>
  <c r="A21" i="14" s="1"/>
  <c r="A5" i="14"/>
  <c r="A6" i="14" s="1"/>
  <c r="A7" i="14" s="1"/>
  <c r="A8" i="14" s="1"/>
  <c r="A9" i="14" s="1"/>
  <c r="A10" i="14" s="1"/>
  <c r="A11" i="14" s="1"/>
  <c r="H12" i="14"/>
  <c r="N12" i="7" s="1"/>
  <c r="N15" i="7" s="1"/>
  <c r="I12" i="14"/>
  <c r="O12" i="7" s="1"/>
  <c r="O15" i="7" s="1"/>
  <c r="J12" i="14"/>
  <c r="P12" i="7" s="1"/>
  <c r="P15" i="7" s="1"/>
  <c r="K12" i="14"/>
  <c r="Q12" i="7" s="1"/>
  <c r="Q15" i="7" s="1"/>
  <c r="L12" i="14"/>
  <c r="R12" i="7" s="1"/>
  <c r="R15" i="7" s="1"/>
  <c r="M12" i="14"/>
  <c r="S12" i="7" s="1"/>
  <c r="S15" i="7" s="1"/>
  <c r="N12" i="14"/>
  <c r="T12" i="7" s="1"/>
  <c r="T15" i="7" s="1"/>
  <c r="O12" i="14"/>
  <c r="U12" i="7" s="1"/>
  <c r="U15" i="7" s="1"/>
  <c r="P12" i="14"/>
  <c r="V12" i="7" s="1"/>
  <c r="V15" i="7" s="1"/>
  <c r="Q12" i="14"/>
  <c r="W12" i="7" s="1"/>
  <c r="W15" i="7" s="1"/>
  <c r="R12" i="14"/>
  <c r="X12" i="7" s="1"/>
  <c r="X15" i="7" s="1"/>
  <c r="S12" i="14"/>
  <c r="Y12" i="7" s="1"/>
  <c r="Y15" i="7" s="1"/>
  <c r="T12" i="14"/>
  <c r="Z12" i="7" s="1"/>
  <c r="Z15" i="7" s="1"/>
  <c r="U12" i="14"/>
  <c r="AA12" i="7" s="1"/>
  <c r="AA15" i="7" s="1"/>
  <c r="V12" i="14"/>
  <c r="AB12" i="7" s="1"/>
  <c r="AB15" i="7" s="1"/>
  <c r="W12" i="14"/>
  <c r="AC12" i="7" s="1"/>
  <c r="AC15" i="7" s="1"/>
  <c r="X12" i="14"/>
  <c r="AD12" i="7" s="1"/>
  <c r="AD15" i="7" s="1"/>
  <c r="Y12" i="14"/>
  <c r="AE12" i="7" s="1"/>
  <c r="AE15" i="7" s="1"/>
  <c r="Z12" i="14"/>
  <c r="AF12" i="7" s="1"/>
  <c r="AF15" i="7" s="1"/>
  <c r="AA12" i="14"/>
  <c r="AG12" i="7" s="1"/>
  <c r="AG15" i="7" s="1"/>
  <c r="AB12" i="14"/>
  <c r="AH12" i="7" s="1"/>
  <c r="AH15" i="7" s="1"/>
  <c r="AC12" i="14"/>
  <c r="AI12" i="7" s="1"/>
  <c r="AI15" i="7" s="1"/>
  <c r="AD12" i="14"/>
  <c r="AJ12" i="7" s="1"/>
  <c r="AJ15" i="7" s="1"/>
  <c r="AE12" i="14"/>
  <c r="AK12" i="7" s="1"/>
  <c r="AK15" i="7" s="1"/>
  <c r="AF12" i="14"/>
  <c r="AL12" i="7" s="1"/>
  <c r="AL15" i="7" s="1"/>
  <c r="AG12" i="14"/>
  <c r="AM12" i="7" s="1"/>
  <c r="AM15" i="7" s="1"/>
  <c r="AH12" i="14"/>
  <c r="AN12" i="7" s="1"/>
  <c r="AN15" i="7" s="1"/>
  <c r="AI12" i="14"/>
  <c r="AO12" i="7" s="1"/>
  <c r="AO15" i="7" s="1"/>
  <c r="AJ12" i="14"/>
  <c r="AP12" i="7" s="1"/>
  <c r="AP15" i="7" s="1"/>
  <c r="AK12" i="14"/>
  <c r="AQ12" i="7" s="1"/>
  <c r="AQ15" i="7" s="1"/>
  <c r="G12" i="14"/>
  <c r="M12" i="7" s="1"/>
  <c r="M15" i="7" s="1"/>
  <c r="P15" i="8" l="1"/>
  <c r="K93" i="14"/>
  <c r="Q13" i="8" s="1"/>
  <c r="Q15" i="8" s="1"/>
  <c r="K12" i="7"/>
  <c r="K12" i="8"/>
  <c r="K12" i="5"/>
  <c r="F22" i="14"/>
  <c r="F32" i="14"/>
  <c r="F1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68" i="13"/>
  <c r="A69" i="13" s="1"/>
  <c r="A70" i="13" s="1"/>
  <c r="A71" i="13" s="1"/>
  <c r="A72" i="13" s="1"/>
  <c r="A73" i="13" s="1"/>
  <c r="A74" i="13" s="1"/>
  <c r="A75" i="13" s="1"/>
  <c r="A76" i="13" s="1"/>
  <c r="A77" i="13" s="1"/>
  <c r="A78" i="13" s="1"/>
  <c r="A79" i="13" s="1"/>
  <c r="A80" i="13" s="1"/>
  <c r="A81" i="13" s="1"/>
  <c r="A51" i="13"/>
  <c r="A52" i="13" s="1"/>
  <c r="A53" i="13" s="1"/>
  <c r="A54" i="13" s="1"/>
  <c r="A55" i="13" s="1"/>
  <c r="A56" i="13" s="1"/>
  <c r="A57" i="13" s="1"/>
  <c r="A58" i="13" s="1"/>
  <c r="A59" i="13" s="1"/>
  <c r="A60" i="13" s="1"/>
  <c r="A61" i="13" s="1"/>
  <c r="A62" i="13" s="1"/>
  <c r="A63" i="13" s="1"/>
  <c r="A64" i="13" s="1"/>
  <c r="A34" i="13"/>
  <c r="A35" i="13" s="1"/>
  <c r="A36" i="13" s="1"/>
  <c r="A37" i="13" s="1"/>
  <c r="A38" i="13" s="1"/>
  <c r="A39" i="13" s="1"/>
  <c r="A40" i="13" s="1"/>
  <c r="A41" i="13" s="1"/>
  <c r="A42" i="13" s="1"/>
  <c r="A24" i="13"/>
  <c r="A25" i="13" s="1"/>
  <c r="A26" i="13" s="1"/>
  <c r="A27" i="13" s="1"/>
  <c r="A28" i="13" s="1"/>
  <c r="A29" i="13" s="1"/>
  <c r="A15" i="13"/>
  <c r="A16" i="13" s="1"/>
  <c r="A17" i="13" s="1"/>
  <c r="A18" i="13" s="1"/>
  <c r="A19" i="13" s="1"/>
  <c r="A20" i="13" s="1"/>
  <c r="A6" i="13"/>
  <c r="A7" i="13" s="1"/>
  <c r="A8" i="13" s="1"/>
  <c r="A9" i="13" s="1"/>
  <c r="A10" i="13" s="1"/>
  <c r="A11" i="13" s="1"/>
  <c r="E83" i="13"/>
  <c r="E66" i="13"/>
  <c r="G2" i="13"/>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9" i="13"/>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AE29" i="13" s="1"/>
  <c r="AF29" i="13" s="1"/>
  <c r="AG29" i="13" s="1"/>
  <c r="AH29" i="13" s="1"/>
  <c r="AI29" i="13" s="1"/>
  <c r="AJ29" i="13" s="1"/>
  <c r="AK29"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5" i="13"/>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AG25" i="13" s="1"/>
  <c r="AH25" i="13" s="1"/>
  <c r="AI25" i="13" s="1"/>
  <c r="AJ25" i="13" s="1"/>
  <c r="AK25" i="13" s="1"/>
  <c r="H20" i="13"/>
  <c r="I20" i="13" s="1"/>
  <c r="J20" i="13" s="1"/>
  <c r="K20" i="13" s="1"/>
  <c r="L20" i="13" s="1"/>
  <c r="M20" i="13" s="1"/>
  <c r="N20" i="13" s="1"/>
  <c r="O20" i="13" s="1"/>
  <c r="P20" i="13" s="1"/>
  <c r="Q20" i="13" s="1"/>
  <c r="R20" i="13" s="1"/>
  <c r="S20" i="13" s="1"/>
  <c r="T20" i="13" s="1"/>
  <c r="U20" i="13" s="1"/>
  <c r="V20" i="13" s="1"/>
  <c r="W20" i="13" s="1"/>
  <c r="X20" i="13" s="1"/>
  <c r="Y20" i="13" s="1"/>
  <c r="Z20" i="13" s="1"/>
  <c r="AA20" i="13" s="1"/>
  <c r="AB20" i="13" s="1"/>
  <c r="AC20" i="13" s="1"/>
  <c r="AD20" i="13" s="1"/>
  <c r="AE20" i="13" s="1"/>
  <c r="AF20" i="13" s="1"/>
  <c r="AG20" i="13" s="1"/>
  <c r="AH20" i="13" s="1"/>
  <c r="AI20" i="13" s="1"/>
  <c r="AJ20" i="13" s="1"/>
  <c r="AK20"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16" i="13"/>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A43" i="13" l="1"/>
  <c r="A44" i="13" s="1"/>
  <c r="A45" i="13" s="1"/>
  <c r="A46" i="13" s="1"/>
  <c r="A47" i="13" s="1"/>
  <c r="I9" i="13"/>
  <c r="L93" i="14"/>
  <c r="K15" i="7"/>
  <c r="K15" i="5"/>
  <c r="H2" i="13"/>
  <c r="G21" i="13"/>
  <c r="H60" i="15" s="1"/>
  <c r="H69" i="15" s="1"/>
  <c r="M19" i="5" s="1"/>
  <c r="G30" i="13"/>
  <c r="H74" i="15" s="1"/>
  <c r="H82" i="15" s="1"/>
  <c r="M19" i="8" s="1"/>
  <c r="H24" i="13"/>
  <c r="J9" i="13" l="1"/>
  <c r="R13" i="8"/>
  <c r="R15" i="8" s="1"/>
  <c r="M93" i="14"/>
  <c r="S13" i="8" s="1"/>
  <c r="S15" i="8" s="1"/>
  <c r="G81" i="13"/>
  <c r="G79" i="13"/>
  <c r="G80" i="13"/>
  <c r="G78" i="13"/>
  <c r="G61" i="13"/>
  <c r="G63" i="13"/>
  <c r="G64" i="13"/>
  <c r="G62" i="13"/>
  <c r="I2" i="13"/>
  <c r="H30" i="13"/>
  <c r="I24" i="13"/>
  <c r="H80" i="13" l="1"/>
  <c r="I74" i="15"/>
  <c r="K9" i="13"/>
  <c r="G74" i="13"/>
  <c r="H37" i="15" s="1"/>
  <c r="G68" i="13"/>
  <c r="H31" i="15" s="1"/>
  <c r="G73" i="13"/>
  <c r="H36" i="15" s="1"/>
  <c r="G71" i="13"/>
  <c r="H34" i="15" s="1"/>
  <c r="G59" i="13"/>
  <c r="H26" i="15" s="1"/>
  <c r="N93" i="14"/>
  <c r="T13" i="8" s="1"/>
  <c r="T15" i="8" s="1"/>
  <c r="G53" i="13"/>
  <c r="H20" i="15" s="1"/>
  <c r="G60" i="13"/>
  <c r="H27" i="15" s="1"/>
  <c r="G72" i="13"/>
  <c r="H35" i="15" s="1"/>
  <c r="G75" i="13"/>
  <c r="H38" i="15" s="1"/>
  <c r="G69" i="13"/>
  <c r="H32" i="15" s="1"/>
  <c r="G70" i="13"/>
  <c r="H33" i="15" s="1"/>
  <c r="G77" i="13"/>
  <c r="H40" i="15" s="1"/>
  <c r="G76" i="13"/>
  <c r="H39" i="15" s="1"/>
  <c r="G52" i="13"/>
  <c r="H19" i="15" s="1"/>
  <c r="G56" i="13"/>
  <c r="H23" i="15" s="1"/>
  <c r="G55" i="13"/>
  <c r="H22" i="15" s="1"/>
  <c r="G51" i="13"/>
  <c r="H18" i="15" s="1"/>
  <c r="G58" i="13"/>
  <c r="H25" i="15" s="1"/>
  <c r="G57" i="13"/>
  <c r="H24" i="15" s="1"/>
  <c r="G54" i="13"/>
  <c r="H21" i="15" s="1"/>
  <c r="H81" i="13"/>
  <c r="H79" i="13"/>
  <c r="H78" i="13"/>
  <c r="J2" i="13"/>
  <c r="I30" i="13"/>
  <c r="J24" i="13"/>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H17" i="13"/>
  <c r="H6" i="13"/>
  <c r="I82" i="15" l="1"/>
  <c r="I80" i="13"/>
  <c r="J74" i="15"/>
  <c r="J82" i="15" s="1"/>
  <c r="O19" i="8" s="1"/>
  <c r="I6" i="13"/>
  <c r="L9" i="13"/>
  <c r="O93" i="14"/>
  <c r="U13" i="8" s="1"/>
  <c r="U15" i="8" s="1"/>
  <c r="H41" i="15"/>
  <c r="M18" i="8" s="1"/>
  <c r="M20" i="8" s="1"/>
  <c r="M22" i="8" s="1"/>
  <c r="H28" i="15"/>
  <c r="M18" i="5" s="1"/>
  <c r="M20" i="5" s="1"/>
  <c r="M22" i="5" s="1"/>
  <c r="H74" i="13"/>
  <c r="I37" i="15" s="1"/>
  <c r="H71" i="13"/>
  <c r="I34" i="15" s="1"/>
  <c r="H75" i="13"/>
  <c r="I38" i="15" s="1"/>
  <c r="H76" i="13"/>
  <c r="I39" i="15" s="1"/>
  <c r="H72" i="13"/>
  <c r="I35" i="15" s="1"/>
  <c r="H73" i="13"/>
  <c r="I36" i="15" s="1"/>
  <c r="H77" i="13"/>
  <c r="I40" i="15" s="1"/>
  <c r="H69" i="13"/>
  <c r="I32" i="15" s="1"/>
  <c r="H70" i="13"/>
  <c r="I33" i="15" s="1"/>
  <c r="H68" i="13"/>
  <c r="I31" i="15" s="1"/>
  <c r="I79" i="13"/>
  <c r="I81" i="13"/>
  <c r="I78" i="13"/>
  <c r="G82" i="13"/>
  <c r="K2" i="13"/>
  <c r="H21" i="13"/>
  <c r="I60" i="15" s="1"/>
  <c r="J30" i="13"/>
  <c r="K24" i="13"/>
  <c r="AE18" i="13"/>
  <c r="I17" i="13"/>
  <c r="I21" i="13" s="1"/>
  <c r="J60" i="15" s="1"/>
  <c r="J69" i="15" s="1"/>
  <c r="O19" i="5" s="1"/>
  <c r="H7" i="13"/>
  <c r="H12" i="13" s="1"/>
  <c r="I47" i="15" s="1"/>
  <c r="G13" i="7"/>
  <c r="H13" i="7" s="1"/>
  <c r="J80" i="13" l="1"/>
  <c r="K74" i="15"/>
  <c r="K82" i="15" s="1"/>
  <c r="P19" i="8" s="1"/>
  <c r="I69" i="15"/>
  <c r="N19" i="8"/>
  <c r="J6" i="13"/>
  <c r="M9" i="13"/>
  <c r="P93" i="14"/>
  <c r="V13" i="8" s="1"/>
  <c r="V15" i="8" s="1"/>
  <c r="G46" i="13"/>
  <c r="G44" i="13"/>
  <c r="I41" i="15"/>
  <c r="N18" i="8" s="1"/>
  <c r="H63" i="13"/>
  <c r="I63" i="13"/>
  <c r="I69" i="13"/>
  <c r="J32" i="15" s="1"/>
  <c r="I75" i="13"/>
  <c r="J38" i="15" s="1"/>
  <c r="I73" i="13"/>
  <c r="J36" i="15" s="1"/>
  <c r="I71" i="13"/>
  <c r="J34" i="15" s="1"/>
  <c r="I68" i="13"/>
  <c r="J31" i="15" s="1"/>
  <c r="I77" i="13"/>
  <c r="J40" i="15" s="1"/>
  <c r="I74" i="13"/>
  <c r="J37" i="15" s="1"/>
  <c r="I76" i="13"/>
  <c r="J39" i="15" s="1"/>
  <c r="I72" i="13"/>
  <c r="J35" i="15" s="1"/>
  <c r="I70" i="13"/>
  <c r="J33" i="15" s="1"/>
  <c r="H64" i="13"/>
  <c r="H62" i="13"/>
  <c r="H61" i="13"/>
  <c r="I62" i="13"/>
  <c r="I64" i="13"/>
  <c r="I61" i="13"/>
  <c r="J78" i="13"/>
  <c r="J79" i="13"/>
  <c r="J81" i="13"/>
  <c r="G45" i="13"/>
  <c r="L2" i="13"/>
  <c r="G47" i="13"/>
  <c r="K30" i="13"/>
  <c r="L24" i="13"/>
  <c r="AF18" i="13"/>
  <c r="I7" i="13"/>
  <c r="I12" i="13" s="1"/>
  <c r="J47" i="15" s="1"/>
  <c r="J17" i="13"/>
  <c r="J21" i="13" s="1"/>
  <c r="K60" i="15" s="1"/>
  <c r="K69" i="15" s="1"/>
  <c r="P19" i="5" s="1"/>
  <c r="N20" i="8" l="1"/>
  <c r="N22" i="8" s="1"/>
  <c r="N19" i="5"/>
  <c r="K80" i="13"/>
  <c r="L74" i="15"/>
  <c r="K6" i="13"/>
  <c r="N9" i="13"/>
  <c r="Q93" i="14"/>
  <c r="W13" i="8" s="1"/>
  <c r="W15" i="8" s="1"/>
  <c r="H53" i="13"/>
  <c r="I20" i="15" s="1"/>
  <c r="J41" i="15"/>
  <c r="O18" i="8" s="1"/>
  <c r="O20" i="8" s="1"/>
  <c r="O22" i="8" s="1"/>
  <c r="I52" i="13"/>
  <c r="J19" i="15" s="1"/>
  <c r="H57" i="13"/>
  <c r="I24" i="15" s="1"/>
  <c r="I57" i="13"/>
  <c r="J24" i="15" s="1"/>
  <c r="H54" i="13"/>
  <c r="I21" i="15" s="1"/>
  <c r="H51" i="13"/>
  <c r="I18" i="15" s="1"/>
  <c r="J63" i="13"/>
  <c r="I55" i="13"/>
  <c r="J22" i="15" s="1"/>
  <c r="I58" i="13"/>
  <c r="J25" i="15" s="1"/>
  <c r="H56" i="13"/>
  <c r="I23" i="15" s="1"/>
  <c r="H55" i="13"/>
  <c r="I22" i="15" s="1"/>
  <c r="I51" i="13"/>
  <c r="J18" i="15" s="1"/>
  <c r="I56" i="13"/>
  <c r="J23" i="15" s="1"/>
  <c r="H58" i="13"/>
  <c r="I25" i="15" s="1"/>
  <c r="H52" i="13"/>
  <c r="I19" i="15" s="1"/>
  <c r="I53" i="13"/>
  <c r="J20" i="15" s="1"/>
  <c r="I54" i="13"/>
  <c r="J21" i="15" s="1"/>
  <c r="H59" i="13"/>
  <c r="I26" i="15" s="1"/>
  <c r="I59" i="13"/>
  <c r="J26" i="15" s="1"/>
  <c r="I60" i="13"/>
  <c r="J27" i="15" s="1"/>
  <c r="H60" i="13"/>
  <c r="I27" i="15" s="1"/>
  <c r="J77" i="13"/>
  <c r="K40" i="15" s="1"/>
  <c r="J70" i="13"/>
  <c r="K33" i="15" s="1"/>
  <c r="J76" i="13"/>
  <c r="K39" i="15" s="1"/>
  <c r="J74" i="13"/>
  <c r="K37" i="15" s="1"/>
  <c r="J69" i="13"/>
  <c r="K32" i="15" s="1"/>
  <c r="J71" i="13"/>
  <c r="K34" i="15" s="1"/>
  <c r="J72" i="13"/>
  <c r="K35" i="15" s="1"/>
  <c r="J75" i="13"/>
  <c r="K38" i="15" s="1"/>
  <c r="J73" i="13"/>
  <c r="K36" i="15" s="1"/>
  <c r="J68" i="13"/>
  <c r="K31" i="15" s="1"/>
  <c r="H44" i="13"/>
  <c r="H46" i="13"/>
  <c r="G40" i="13"/>
  <c r="H11" i="15" s="1"/>
  <c r="G43" i="13"/>
  <c r="H14" i="15" s="1"/>
  <c r="G41" i="13"/>
  <c r="H12" i="15" s="1"/>
  <c r="G35" i="13"/>
  <c r="H6" i="15" s="1"/>
  <c r="G38" i="13"/>
  <c r="H9" i="15" s="1"/>
  <c r="G34" i="13"/>
  <c r="H5" i="15" s="1"/>
  <c r="G42" i="13"/>
  <c r="H13" i="15" s="1"/>
  <c r="G37" i="13"/>
  <c r="H8" i="15" s="1"/>
  <c r="G39" i="13"/>
  <c r="H10" i="15" s="1"/>
  <c r="G36" i="13"/>
  <c r="H7" i="15" s="1"/>
  <c r="K78" i="13"/>
  <c r="K79" i="13"/>
  <c r="K81" i="13"/>
  <c r="J61" i="13"/>
  <c r="J62" i="13"/>
  <c r="J64" i="13"/>
  <c r="M2" i="13"/>
  <c r="H45" i="13"/>
  <c r="H47" i="13"/>
  <c r="L30" i="13"/>
  <c r="M24" i="13"/>
  <c r="AG18" i="13"/>
  <c r="K17" i="13"/>
  <c r="J7" i="13"/>
  <c r="J12" i="13" s="1"/>
  <c r="K47" i="15" s="1"/>
  <c r="L82" i="15" l="1"/>
  <c r="L80" i="13"/>
  <c r="M74" i="15"/>
  <c r="M82" i="15" s="1"/>
  <c r="R19" i="8" s="1"/>
  <c r="L6" i="13"/>
  <c r="O9" i="13"/>
  <c r="R93" i="14"/>
  <c r="X13" i="8" s="1"/>
  <c r="X15" i="8" s="1"/>
  <c r="J52" i="13"/>
  <c r="K19" i="15" s="1"/>
  <c r="K41" i="15"/>
  <c r="P18" i="8" s="1"/>
  <c r="P20" i="8" s="1"/>
  <c r="P22" i="8" s="1"/>
  <c r="J58" i="13"/>
  <c r="K25" i="15" s="1"/>
  <c r="J56" i="13"/>
  <c r="K23" i="15" s="1"/>
  <c r="H15" i="15"/>
  <c r="M18" i="7" s="1"/>
  <c r="I28" i="15"/>
  <c r="N18" i="5" s="1"/>
  <c r="J55" i="13"/>
  <c r="K22" i="15" s="1"/>
  <c r="H38" i="13"/>
  <c r="I9" i="15" s="1"/>
  <c r="J57" i="13"/>
  <c r="K24" i="15" s="1"/>
  <c r="J51" i="13"/>
  <c r="K18" i="15" s="1"/>
  <c r="J53" i="13"/>
  <c r="K20" i="15" s="1"/>
  <c r="J54" i="13"/>
  <c r="K21" i="15" s="1"/>
  <c r="J59" i="13"/>
  <c r="K26" i="15" s="1"/>
  <c r="J60" i="13"/>
  <c r="K27" i="15" s="1"/>
  <c r="K76" i="13"/>
  <c r="L39" i="15" s="1"/>
  <c r="K69" i="13"/>
  <c r="L32" i="15" s="1"/>
  <c r="K77" i="13"/>
  <c r="L40" i="15" s="1"/>
  <c r="K71" i="13"/>
  <c r="L34" i="15" s="1"/>
  <c r="K74" i="13"/>
  <c r="L37" i="15" s="1"/>
  <c r="K70" i="13"/>
  <c r="L33" i="15" s="1"/>
  <c r="K73" i="13"/>
  <c r="L36" i="15" s="1"/>
  <c r="K68" i="13"/>
  <c r="L31" i="15" s="1"/>
  <c r="K75" i="13"/>
  <c r="L38" i="15" s="1"/>
  <c r="K72" i="13"/>
  <c r="L35" i="15" s="1"/>
  <c r="H43" i="13"/>
  <c r="I14" i="15" s="1"/>
  <c r="I82" i="13"/>
  <c r="I44" i="13"/>
  <c r="I46" i="13"/>
  <c r="H40" i="13"/>
  <c r="I11" i="15" s="1"/>
  <c r="H39" i="13"/>
  <c r="I10" i="15" s="1"/>
  <c r="H36" i="13"/>
  <c r="I7" i="15" s="1"/>
  <c r="H37" i="13"/>
  <c r="I8" i="15" s="1"/>
  <c r="H34" i="13"/>
  <c r="I5" i="15" s="1"/>
  <c r="H42" i="13"/>
  <c r="I13" i="15" s="1"/>
  <c r="H35" i="13"/>
  <c r="I6" i="15" s="1"/>
  <c r="H41" i="13"/>
  <c r="I12" i="15" s="1"/>
  <c r="H82" i="13"/>
  <c r="L81" i="13"/>
  <c r="L79" i="13"/>
  <c r="L78" i="13"/>
  <c r="I45" i="13"/>
  <c r="N2" i="13"/>
  <c r="G65" i="13"/>
  <c r="G48" i="13"/>
  <c r="I47" i="13"/>
  <c r="K21" i="13"/>
  <c r="L60" i="15" s="1"/>
  <c r="N24" i="13"/>
  <c r="M30" i="13"/>
  <c r="AH18" i="13"/>
  <c r="K7" i="13"/>
  <c r="K12" i="13" s="1"/>
  <c r="L47" i="15" s="1"/>
  <c r="L17" i="13"/>
  <c r="L21" i="13" s="1"/>
  <c r="M60" i="15" s="1"/>
  <c r="M69" i="15" s="1"/>
  <c r="R19" i="5" s="1"/>
  <c r="L69" i="15" l="1"/>
  <c r="M80" i="13"/>
  <c r="N74" i="15"/>
  <c r="Q19" i="8"/>
  <c r="M6" i="13"/>
  <c r="P9" i="13"/>
  <c r="S93" i="14"/>
  <c r="Y13" i="8" s="1"/>
  <c r="Y15" i="8" s="1"/>
  <c r="N20" i="5"/>
  <c r="N22" i="5" s="1"/>
  <c r="L41" i="15"/>
  <c r="Q18" i="8" s="1"/>
  <c r="K28" i="15"/>
  <c r="P18" i="5" s="1"/>
  <c r="P20" i="5" s="1"/>
  <c r="P22" i="5" s="1"/>
  <c r="I15" i="15"/>
  <c r="N18" i="7" s="1"/>
  <c r="K63" i="13"/>
  <c r="L63" i="13"/>
  <c r="L73" i="13"/>
  <c r="M36" i="15" s="1"/>
  <c r="L70" i="13"/>
  <c r="M33" i="15" s="1"/>
  <c r="L68" i="13"/>
  <c r="M31" i="15" s="1"/>
  <c r="L69" i="13"/>
  <c r="M32" i="15" s="1"/>
  <c r="L71" i="13"/>
  <c r="M34" i="15" s="1"/>
  <c r="L76" i="13"/>
  <c r="M39" i="15" s="1"/>
  <c r="L72" i="13"/>
  <c r="M35" i="15" s="1"/>
  <c r="L75" i="13"/>
  <c r="M38" i="15" s="1"/>
  <c r="L77" i="13"/>
  <c r="M40" i="15" s="1"/>
  <c r="L74" i="13"/>
  <c r="M37" i="15" s="1"/>
  <c r="J82" i="13"/>
  <c r="I34" i="13"/>
  <c r="J5" i="15" s="1"/>
  <c r="J44" i="13"/>
  <c r="J46" i="13"/>
  <c r="I40" i="13"/>
  <c r="J11" i="15" s="1"/>
  <c r="I36" i="13"/>
  <c r="J7" i="15" s="1"/>
  <c r="I43" i="13"/>
  <c r="J14" i="15" s="1"/>
  <c r="I35" i="13"/>
  <c r="J6" i="15" s="1"/>
  <c r="I41" i="13"/>
  <c r="J12" i="15" s="1"/>
  <c r="I39" i="13"/>
  <c r="J10" i="15" s="1"/>
  <c r="I38" i="13"/>
  <c r="J9" i="15" s="1"/>
  <c r="I37" i="13"/>
  <c r="J8" i="15" s="1"/>
  <c r="I42" i="13"/>
  <c r="J13" i="15" s="1"/>
  <c r="K61" i="13"/>
  <c r="K62" i="13"/>
  <c r="K64" i="13"/>
  <c r="L64" i="13"/>
  <c r="L62" i="13"/>
  <c r="L61" i="13"/>
  <c r="M79" i="13"/>
  <c r="M81" i="13"/>
  <c r="M78" i="13"/>
  <c r="H65" i="13"/>
  <c r="H48" i="13"/>
  <c r="J45" i="13"/>
  <c r="O2" i="13"/>
  <c r="J47" i="13"/>
  <c r="N30" i="13"/>
  <c r="O24" i="13"/>
  <c r="AI18" i="13"/>
  <c r="M17" i="13"/>
  <c r="L7" i="13"/>
  <c r="L12" i="13" s="1"/>
  <c r="M47" i="15" s="1"/>
  <c r="Q20" i="8" l="1"/>
  <c r="Q22" i="8" s="1"/>
  <c r="N82" i="15"/>
  <c r="N80" i="13"/>
  <c r="O74" i="15"/>
  <c r="O82" i="15" s="1"/>
  <c r="T19" i="8" s="1"/>
  <c r="Q19" i="5"/>
  <c r="N6" i="13"/>
  <c r="Q9" i="13"/>
  <c r="T93" i="14"/>
  <c r="Z13" i="8" s="1"/>
  <c r="Z15" i="8" s="1"/>
  <c r="K55" i="13"/>
  <c r="L22" i="15" s="1"/>
  <c r="L57" i="13"/>
  <c r="M24" i="15" s="1"/>
  <c r="L51" i="13"/>
  <c r="M18" i="15" s="1"/>
  <c r="K53" i="13"/>
  <c r="L20" i="15" s="1"/>
  <c r="M41" i="15"/>
  <c r="R18" i="8" s="1"/>
  <c r="R20" i="8" s="1"/>
  <c r="R22" i="8" s="1"/>
  <c r="K57" i="13"/>
  <c r="L24" i="15" s="1"/>
  <c r="J15" i="15"/>
  <c r="O18" i="7" s="1"/>
  <c r="L56" i="13"/>
  <c r="M23" i="15" s="1"/>
  <c r="K51" i="13"/>
  <c r="L18" i="15" s="1"/>
  <c r="K58" i="13"/>
  <c r="L25" i="15" s="1"/>
  <c r="L58" i="13"/>
  <c r="M25" i="15" s="1"/>
  <c r="L55" i="13"/>
  <c r="M22" i="15" s="1"/>
  <c r="K54" i="13"/>
  <c r="L21" i="15" s="1"/>
  <c r="K60" i="13"/>
  <c r="L27" i="15" s="1"/>
  <c r="L52" i="13"/>
  <c r="M19" i="15" s="1"/>
  <c r="L54" i="13"/>
  <c r="M21" i="15" s="1"/>
  <c r="L53" i="13"/>
  <c r="M20" i="15" s="1"/>
  <c r="K56" i="13"/>
  <c r="L23" i="15" s="1"/>
  <c r="K59" i="13"/>
  <c r="L26" i="15" s="1"/>
  <c r="J39" i="13"/>
  <c r="K10" i="15" s="1"/>
  <c r="L60" i="13"/>
  <c r="M27" i="15" s="1"/>
  <c r="L59" i="13"/>
  <c r="M26" i="15" s="1"/>
  <c r="K52" i="13"/>
  <c r="L19" i="15" s="1"/>
  <c r="M71" i="13"/>
  <c r="N34" i="15" s="1"/>
  <c r="M73" i="13"/>
  <c r="N36" i="15" s="1"/>
  <c r="M69" i="13"/>
  <c r="N32" i="15" s="1"/>
  <c r="M75" i="13"/>
  <c r="N38" i="15" s="1"/>
  <c r="M74" i="13"/>
  <c r="N37" i="15" s="1"/>
  <c r="M76" i="13"/>
  <c r="N39" i="15" s="1"/>
  <c r="M72" i="13"/>
  <c r="N35" i="15" s="1"/>
  <c r="M68" i="13"/>
  <c r="N31" i="15" s="1"/>
  <c r="M70" i="13"/>
  <c r="N33" i="15" s="1"/>
  <c r="M77" i="13"/>
  <c r="N40" i="15" s="1"/>
  <c r="J35" i="13"/>
  <c r="K6" i="15" s="1"/>
  <c r="K44" i="13"/>
  <c r="K46" i="13"/>
  <c r="J43" i="13"/>
  <c r="K14" i="15" s="1"/>
  <c r="J38" i="13"/>
  <c r="K9" i="15" s="1"/>
  <c r="J36" i="13"/>
  <c r="K7" i="15" s="1"/>
  <c r="J41" i="13"/>
  <c r="K12" i="15" s="1"/>
  <c r="J37" i="13"/>
  <c r="K8" i="15" s="1"/>
  <c r="J42" i="13"/>
  <c r="K13" i="15" s="1"/>
  <c r="J34" i="13"/>
  <c r="K5" i="15" s="1"/>
  <c r="J40" i="13"/>
  <c r="K11" i="15" s="1"/>
  <c r="N79" i="13"/>
  <c r="N81" i="13"/>
  <c r="N78" i="13"/>
  <c r="K45" i="13"/>
  <c r="P2" i="13"/>
  <c r="I65" i="13"/>
  <c r="I48" i="13"/>
  <c r="K47" i="13"/>
  <c r="M21" i="13"/>
  <c r="N60" i="15" s="1"/>
  <c r="O30" i="13"/>
  <c r="P24" i="13"/>
  <c r="AJ18" i="13"/>
  <c r="AK18" i="13" s="1"/>
  <c r="N17" i="13"/>
  <c r="M7" i="13"/>
  <c r="M12" i="13" s="1"/>
  <c r="N47" i="15" s="1"/>
  <c r="O80" i="13" l="1"/>
  <c r="P74" i="15"/>
  <c r="N69" i="15"/>
  <c r="S19" i="8"/>
  <c r="O6" i="13"/>
  <c r="R9" i="13"/>
  <c r="U93" i="14"/>
  <c r="AA13" i="8" s="1"/>
  <c r="AA15" i="8" s="1"/>
  <c r="M28" i="15"/>
  <c r="R18" i="5" s="1"/>
  <c r="R20" i="5" s="1"/>
  <c r="R22" i="5" s="1"/>
  <c r="L28" i="15"/>
  <c r="Q18" i="5" s="1"/>
  <c r="Q20" i="5" s="1"/>
  <c r="Q22" i="5" s="1"/>
  <c r="K15" i="15"/>
  <c r="P18" i="7" s="1"/>
  <c r="N41" i="15"/>
  <c r="S18" i="8" s="1"/>
  <c r="M63" i="13"/>
  <c r="N68" i="13"/>
  <c r="O31" i="15" s="1"/>
  <c r="N70" i="13"/>
  <c r="O33" i="15" s="1"/>
  <c r="N71" i="13"/>
  <c r="O34" i="15" s="1"/>
  <c r="N69" i="13"/>
  <c r="O32" i="15" s="1"/>
  <c r="N72" i="13"/>
  <c r="O35" i="15" s="1"/>
  <c r="N74" i="13"/>
  <c r="O37" i="15" s="1"/>
  <c r="N73" i="13"/>
  <c r="O36" i="15" s="1"/>
  <c r="N76" i="13"/>
  <c r="O39" i="15" s="1"/>
  <c r="N75" i="13"/>
  <c r="O38" i="15" s="1"/>
  <c r="N77" i="13"/>
  <c r="O40" i="15" s="1"/>
  <c r="K41" i="13"/>
  <c r="L12" i="15" s="1"/>
  <c r="L82" i="13"/>
  <c r="L44" i="13"/>
  <c r="L46" i="13"/>
  <c r="K39" i="13"/>
  <c r="L10" i="15" s="1"/>
  <c r="K43" i="13"/>
  <c r="L14" i="15" s="1"/>
  <c r="K35" i="13"/>
  <c r="L6" i="15" s="1"/>
  <c r="K42" i="13"/>
  <c r="L13" i="15" s="1"/>
  <c r="K37" i="13"/>
  <c r="L8" i="15" s="1"/>
  <c r="K34" i="13"/>
  <c r="L5" i="15" s="1"/>
  <c r="K40" i="13"/>
  <c r="L11" i="15" s="1"/>
  <c r="K38" i="13"/>
  <c r="L9" i="15" s="1"/>
  <c r="K36" i="13"/>
  <c r="L7" i="15" s="1"/>
  <c r="O78" i="13"/>
  <c r="O79" i="13"/>
  <c r="O81" i="13"/>
  <c r="M62" i="13"/>
  <c r="M64" i="13"/>
  <c r="M61" i="13"/>
  <c r="K82" i="13"/>
  <c r="L45" i="13"/>
  <c r="J48" i="13"/>
  <c r="Q2" i="13"/>
  <c r="J65" i="13"/>
  <c r="L47" i="13"/>
  <c r="N21" i="13"/>
  <c r="O60" i="15" s="1"/>
  <c r="O69" i="15" s="1"/>
  <c r="T19" i="5" s="1"/>
  <c r="P30" i="13"/>
  <c r="Q24" i="13"/>
  <c r="N7" i="13"/>
  <c r="N12" i="13" s="1"/>
  <c r="O47" i="15" s="1"/>
  <c r="O17" i="13"/>
  <c r="S20" i="8" l="1"/>
  <c r="S22" i="8" s="1"/>
  <c r="P80" i="13"/>
  <c r="Q74" i="15"/>
  <c r="Q82" i="15" s="1"/>
  <c r="V19" i="8" s="1"/>
  <c r="S19" i="5"/>
  <c r="P82" i="15"/>
  <c r="P6" i="13"/>
  <c r="S9" i="13"/>
  <c r="V93" i="14"/>
  <c r="AB13" i="8" s="1"/>
  <c r="AB15" i="8" s="1"/>
  <c r="K13" i="8"/>
  <c r="K15" i="8"/>
  <c r="M54" i="13"/>
  <c r="N21" i="15" s="1"/>
  <c r="O41" i="15"/>
  <c r="T18" i="8" s="1"/>
  <c r="T20" i="8" s="1"/>
  <c r="T22" i="8" s="1"/>
  <c r="L15" i="15"/>
  <c r="Q18" i="7" s="1"/>
  <c r="M58" i="13"/>
  <c r="N25" i="15" s="1"/>
  <c r="M51" i="13"/>
  <c r="N18" i="15" s="1"/>
  <c r="M60" i="13"/>
  <c r="N27" i="15" s="1"/>
  <c r="M52" i="13"/>
  <c r="N19" i="15" s="1"/>
  <c r="M57" i="13"/>
  <c r="N24" i="15" s="1"/>
  <c r="N63" i="13"/>
  <c r="M53" i="13"/>
  <c r="N20" i="15" s="1"/>
  <c r="M56" i="13"/>
  <c r="N23" i="15" s="1"/>
  <c r="M55" i="13"/>
  <c r="N22" i="15" s="1"/>
  <c r="M59" i="13"/>
  <c r="N26" i="15" s="1"/>
  <c r="O70" i="13"/>
  <c r="P33" i="15" s="1"/>
  <c r="O68" i="13"/>
  <c r="P31" i="15" s="1"/>
  <c r="O76" i="13"/>
  <c r="P39" i="15" s="1"/>
  <c r="O71" i="13"/>
  <c r="P34" i="15" s="1"/>
  <c r="O72" i="13"/>
  <c r="P35" i="15" s="1"/>
  <c r="O73" i="13"/>
  <c r="P36" i="15" s="1"/>
  <c r="O74" i="13"/>
  <c r="P37" i="15" s="1"/>
  <c r="O75" i="13"/>
  <c r="P38" i="15" s="1"/>
  <c r="O69" i="13"/>
  <c r="P32" i="15" s="1"/>
  <c r="O77" i="13"/>
  <c r="P40" i="15" s="1"/>
  <c r="L34" i="13"/>
  <c r="M5" i="15" s="1"/>
  <c r="M44" i="13"/>
  <c r="M46" i="13"/>
  <c r="L41" i="13"/>
  <c r="M12" i="15" s="1"/>
  <c r="L38" i="13"/>
  <c r="M9" i="15" s="1"/>
  <c r="L39" i="13"/>
  <c r="M10" i="15" s="1"/>
  <c r="L36" i="13"/>
  <c r="M7" i="15" s="1"/>
  <c r="L37" i="13"/>
  <c r="M8" i="15" s="1"/>
  <c r="L42" i="13"/>
  <c r="M13" i="15" s="1"/>
  <c r="L40" i="13"/>
  <c r="M11" i="15" s="1"/>
  <c r="L43" i="13"/>
  <c r="M14" i="15" s="1"/>
  <c r="L35" i="13"/>
  <c r="M6" i="15" s="1"/>
  <c r="P81" i="13"/>
  <c r="P79" i="13"/>
  <c r="P78" i="13"/>
  <c r="N61" i="13"/>
  <c r="N62" i="13"/>
  <c r="N64" i="13"/>
  <c r="K48" i="13"/>
  <c r="R2" i="13"/>
  <c r="M45" i="13"/>
  <c r="K65" i="13"/>
  <c r="M47" i="13"/>
  <c r="O21" i="13"/>
  <c r="P60" i="15" s="1"/>
  <c r="Q30" i="13"/>
  <c r="R24" i="13"/>
  <c r="O7" i="13"/>
  <c r="O12" i="13" s="1"/>
  <c r="P47" i="15" s="1"/>
  <c r="P17" i="13"/>
  <c r="Q80" i="13" l="1"/>
  <c r="R74" i="15"/>
  <c r="R82" i="15" s="1"/>
  <c r="W19" i="8" s="1"/>
  <c r="P69" i="15"/>
  <c r="U19" i="8"/>
  <c r="Q6" i="13"/>
  <c r="T9" i="13"/>
  <c r="W93" i="14"/>
  <c r="AC13" i="8" s="1"/>
  <c r="AC15" i="8" s="1"/>
  <c r="M15" i="15"/>
  <c r="R18" i="7" s="1"/>
  <c r="N58" i="13"/>
  <c r="O25" i="15" s="1"/>
  <c r="P41" i="15"/>
  <c r="U18" i="8" s="1"/>
  <c r="N28" i="15"/>
  <c r="S18" i="5" s="1"/>
  <c r="S20" i="5" s="1"/>
  <c r="S22" i="5" s="1"/>
  <c r="N55" i="13"/>
  <c r="O22" i="15" s="1"/>
  <c r="N56" i="13"/>
  <c r="O23" i="15" s="1"/>
  <c r="N53" i="13"/>
  <c r="O20" i="15" s="1"/>
  <c r="N51" i="13"/>
  <c r="O18" i="15" s="1"/>
  <c r="N54" i="13"/>
  <c r="O21" i="15" s="1"/>
  <c r="O63" i="13"/>
  <c r="N57" i="13"/>
  <c r="O24" i="15" s="1"/>
  <c r="N60" i="13"/>
  <c r="O27" i="15" s="1"/>
  <c r="N52" i="13"/>
  <c r="O19" i="15" s="1"/>
  <c r="N59" i="13"/>
  <c r="O26" i="15" s="1"/>
  <c r="P68" i="13"/>
  <c r="Q31" i="15" s="1"/>
  <c r="P69" i="13"/>
  <c r="Q32" i="15" s="1"/>
  <c r="P72" i="13"/>
  <c r="Q35" i="15" s="1"/>
  <c r="P77" i="13"/>
  <c r="Q40" i="15" s="1"/>
  <c r="P73" i="13"/>
  <c r="Q36" i="15" s="1"/>
  <c r="P74" i="13"/>
  <c r="Q37" i="15" s="1"/>
  <c r="P76" i="13"/>
  <c r="Q39" i="15" s="1"/>
  <c r="P75" i="13"/>
  <c r="Q38" i="15" s="1"/>
  <c r="P71" i="13"/>
  <c r="Q34" i="15" s="1"/>
  <c r="P70" i="13"/>
  <c r="Q33" i="15" s="1"/>
  <c r="N44" i="13"/>
  <c r="N46" i="13"/>
  <c r="M82" i="13"/>
  <c r="M38" i="13"/>
  <c r="N9" i="15" s="1"/>
  <c r="M43" i="13"/>
  <c r="N14" i="15" s="1"/>
  <c r="M36" i="13"/>
  <c r="N7" i="15" s="1"/>
  <c r="M42" i="13"/>
  <c r="N13" i="15" s="1"/>
  <c r="M37" i="13"/>
  <c r="N8" i="15" s="1"/>
  <c r="M35" i="13"/>
  <c r="N6" i="15" s="1"/>
  <c r="M41" i="13"/>
  <c r="N12" i="15" s="1"/>
  <c r="M34" i="13"/>
  <c r="N5" i="15" s="1"/>
  <c r="M39" i="13"/>
  <c r="N10" i="15" s="1"/>
  <c r="M40" i="13"/>
  <c r="N11" i="15" s="1"/>
  <c r="Q79" i="13"/>
  <c r="Q81" i="13"/>
  <c r="Q78" i="13"/>
  <c r="O61" i="13"/>
  <c r="O64" i="13"/>
  <c r="O62" i="13"/>
  <c r="L48" i="13"/>
  <c r="N45" i="13"/>
  <c r="S2" i="13"/>
  <c r="L65" i="13"/>
  <c r="N47" i="13"/>
  <c r="P21" i="13"/>
  <c r="Q60" i="15" s="1"/>
  <c r="Q69" i="15" s="1"/>
  <c r="V19" i="5" s="1"/>
  <c r="R30" i="13"/>
  <c r="S24" i="13"/>
  <c r="P7" i="13"/>
  <c r="P12" i="13" s="1"/>
  <c r="Q47" i="15" s="1"/>
  <c r="Q17" i="13"/>
  <c r="R80" i="13" l="1"/>
  <c r="S74" i="15"/>
  <c r="S82" i="15" s="1"/>
  <c r="X19" i="8" s="1"/>
  <c r="U19" i="5"/>
  <c r="U20" i="8"/>
  <c r="U22" i="8" s="1"/>
  <c r="R6" i="13"/>
  <c r="U9" i="13"/>
  <c r="X93" i="14"/>
  <c r="AD13" i="8" s="1"/>
  <c r="AD15" i="8" s="1"/>
  <c r="N15" i="15"/>
  <c r="S18" i="7" s="1"/>
  <c r="Q41" i="15"/>
  <c r="V18" i="8" s="1"/>
  <c r="V20" i="8" s="1"/>
  <c r="V22" i="8" s="1"/>
  <c r="O53" i="13"/>
  <c r="P20" i="15" s="1"/>
  <c r="O28" i="15"/>
  <c r="T18" i="5" s="1"/>
  <c r="T20" i="5" s="1"/>
  <c r="T22" i="5" s="1"/>
  <c r="O55" i="13"/>
  <c r="P22" i="15" s="1"/>
  <c r="P63" i="13"/>
  <c r="O56" i="13"/>
  <c r="P23" i="15" s="1"/>
  <c r="O58" i="13"/>
  <c r="P25" i="15" s="1"/>
  <c r="O59" i="13"/>
  <c r="P26" i="15" s="1"/>
  <c r="O51" i="13"/>
  <c r="P18" i="15" s="1"/>
  <c r="O54" i="13"/>
  <c r="P21" i="15" s="1"/>
  <c r="O57" i="13"/>
  <c r="P24" i="15" s="1"/>
  <c r="O52" i="13"/>
  <c r="P19" i="15" s="1"/>
  <c r="O60" i="13"/>
  <c r="P27" i="15" s="1"/>
  <c r="Q69" i="13"/>
  <c r="R32" i="15" s="1"/>
  <c r="Q75" i="13"/>
  <c r="R38" i="15" s="1"/>
  <c r="Q77" i="13"/>
  <c r="R40" i="15" s="1"/>
  <c r="Q73" i="13"/>
  <c r="R36" i="15" s="1"/>
  <c r="Q68" i="13"/>
  <c r="R31" i="15" s="1"/>
  <c r="Q76" i="13"/>
  <c r="R39" i="15" s="1"/>
  <c r="Q74" i="13"/>
  <c r="R37" i="15" s="1"/>
  <c r="Q72" i="13"/>
  <c r="R35" i="15" s="1"/>
  <c r="Q70" i="13"/>
  <c r="R33" i="15" s="1"/>
  <c r="Q71" i="13"/>
  <c r="R34" i="15" s="1"/>
  <c r="N39" i="13"/>
  <c r="O10" i="15" s="1"/>
  <c r="N82" i="13"/>
  <c r="N35" i="13"/>
  <c r="O6" i="15" s="1"/>
  <c r="N40" i="13"/>
  <c r="O11" i="15" s="1"/>
  <c r="O44" i="13"/>
  <c r="O46" i="13"/>
  <c r="N34" i="13"/>
  <c r="O5" i="15" s="1"/>
  <c r="N42" i="13"/>
  <c r="O13" i="15" s="1"/>
  <c r="N41" i="13"/>
  <c r="O12" i="15" s="1"/>
  <c r="N38" i="13"/>
  <c r="O9" i="15" s="1"/>
  <c r="N37" i="13"/>
  <c r="O8" i="15" s="1"/>
  <c r="N43" i="13"/>
  <c r="O14" i="15" s="1"/>
  <c r="N36" i="13"/>
  <c r="O7" i="15" s="1"/>
  <c r="R79" i="13"/>
  <c r="R78" i="13"/>
  <c r="R81" i="13"/>
  <c r="P64" i="13"/>
  <c r="P62" i="13"/>
  <c r="P61" i="13"/>
  <c r="M65" i="13"/>
  <c r="O45" i="13"/>
  <c r="T2" i="13"/>
  <c r="M48" i="13"/>
  <c r="O47" i="13"/>
  <c r="Q21" i="13"/>
  <c r="R60" i="15" s="1"/>
  <c r="R69" i="15" s="1"/>
  <c r="W19" i="5" s="1"/>
  <c r="S30" i="13"/>
  <c r="T24" i="13"/>
  <c r="R17" i="13"/>
  <c r="Q7" i="13"/>
  <c r="Q12" i="13" s="1"/>
  <c r="R47" i="15" s="1"/>
  <c r="S80" i="13" l="1"/>
  <c r="T74" i="15"/>
  <c r="T82" i="15" s="1"/>
  <c r="Y19" i="8" s="1"/>
  <c r="S6" i="13"/>
  <c r="V9" i="13"/>
  <c r="Y93" i="14"/>
  <c r="AE13" i="8" s="1"/>
  <c r="AE15" i="8" s="1"/>
  <c r="P57" i="13"/>
  <c r="Q24" i="15" s="1"/>
  <c r="R41" i="15"/>
  <c r="W18" i="8" s="1"/>
  <c r="W20" i="8" s="1"/>
  <c r="W22" i="8" s="1"/>
  <c r="P28" i="15"/>
  <c r="U18" i="5" s="1"/>
  <c r="U20" i="5" s="1"/>
  <c r="U22" i="5" s="1"/>
  <c r="O15" i="15"/>
  <c r="T18" i="7" s="1"/>
  <c r="P56" i="13"/>
  <c r="Q23" i="15" s="1"/>
  <c r="Q63" i="13"/>
  <c r="P58" i="13"/>
  <c r="Q25" i="15" s="1"/>
  <c r="P52" i="13"/>
  <c r="Q19" i="15" s="1"/>
  <c r="P53" i="13"/>
  <c r="Q20" i="15" s="1"/>
  <c r="O34" i="13"/>
  <c r="P5" i="15" s="1"/>
  <c r="O43" i="13"/>
  <c r="P14" i="15" s="1"/>
  <c r="P54" i="13"/>
  <c r="Q21" i="15" s="1"/>
  <c r="P59" i="13"/>
  <c r="Q26" i="15" s="1"/>
  <c r="P51" i="13"/>
  <c r="Q18" i="15" s="1"/>
  <c r="P55" i="13"/>
  <c r="Q22" i="15" s="1"/>
  <c r="P60" i="13"/>
  <c r="Q27" i="15" s="1"/>
  <c r="R73" i="13"/>
  <c r="S36" i="15" s="1"/>
  <c r="R76" i="13"/>
  <c r="S39" i="15" s="1"/>
  <c r="R70" i="13"/>
  <c r="S33" i="15" s="1"/>
  <c r="R74" i="13"/>
  <c r="S37" i="15" s="1"/>
  <c r="R71" i="13"/>
  <c r="S34" i="15" s="1"/>
  <c r="R69" i="13"/>
  <c r="S32" i="15" s="1"/>
  <c r="R72" i="13"/>
  <c r="S35" i="15" s="1"/>
  <c r="R75" i="13"/>
  <c r="S38" i="15" s="1"/>
  <c r="R77" i="13"/>
  <c r="S40" i="15" s="1"/>
  <c r="R68" i="13"/>
  <c r="S31" i="15" s="1"/>
  <c r="P44" i="13"/>
  <c r="P46" i="13"/>
  <c r="O36" i="13"/>
  <c r="P7" i="15" s="1"/>
  <c r="O42" i="13"/>
  <c r="P13" i="15" s="1"/>
  <c r="O41" i="13"/>
  <c r="P12" i="15" s="1"/>
  <c r="O39" i="13"/>
  <c r="P10" i="15" s="1"/>
  <c r="O37" i="13"/>
  <c r="P8" i="15" s="1"/>
  <c r="O35" i="13"/>
  <c r="P6" i="15" s="1"/>
  <c r="O38" i="13"/>
  <c r="P9" i="15" s="1"/>
  <c r="O40" i="13"/>
  <c r="P11" i="15" s="1"/>
  <c r="Q62" i="13"/>
  <c r="Q64" i="13"/>
  <c r="Q61" i="13"/>
  <c r="S78" i="13"/>
  <c r="S79" i="13"/>
  <c r="S81" i="13"/>
  <c r="O82" i="13"/>
  <c r="N48" i="13"/>
  <c r="P45" i="13"/>
  <c r="U2" i="13"/>
  <c r="N65" i="13"/>
  <c r="P47" i="13"/>
  <c r="R21" i="13"/>
  <c r="S60" i="15" s="1"/>
  <c r="S69" i="15" s="1"/>
  <c r="X19" i="5" s="1"/>
  <c r="T30" i="13"/>
  <c r="U24" i="13"/>
  <c r="S17" i="13"/>
  <c r="R7" i="13"/>
  <c r="R12" i="13" s="1"/>
  <c r="S47" i="15" s="1"/>
  <c r="T80" i="13" l="1"/>
  <c r="U74" i="15"/>
  <c r="U82" i="15" s="1"/>
  <c r="Z19" i="8" s="1"/>
  <c r="T6" i="13"/>
  <c r="W9" i="13"/>
  <c r="Z93" i="14"/>
  <c r="AF13" i="8" s="1"/>
  <c r="AF15" i="8" s="1"/>
  <c r="P38" i="13"/>
  <c r="Q9" i="15" s="1"/>
  <c r="Q59" i="13"/>
  <c r="R26" i="15" s="1"/>
  <c r="Q56" i="13"/>
  <c r="R23" i="15" s="1"/>
  <c r="S41" i="15"/>
  <c r="X18" i="8" s="1"/>
  <c r="X20" i="8" s="1"/>
  <c r="X22" i="8" s="1"/>
  <c r="Q28" i="15"/>
  <c r="V18" i="5" s="1"/>
  <c r="V20" i="5" s="1"/>
  <c r="V22" i="5" s="1"/>
  <c r="P15" i="15"/>
  <c r="U18" i="7" s="1"/>
  <c r="Q57" i="13"/>
  <c r="R24" i="15" s="1"/>
  <c r="Q54" i="13"/>
  <c r="R21" i="15" s="1"/>
  <c r="P36" i="13"/>
  <c r="Q7" i="15" s="1"/>
  <c r="Q55" i="13"/>
  <c r="R22" i="15" s="1"/>
  <c r="Q60" i="13"/>
  <c r="R27" i="15" s="1"/>
  <c r="Q52" i="13"/>
  <c r="R19" i="15" s="1"/>
  <c r="Q51" i="13"/>
  <c r="R18" i="15" s="1"/>
  <c r="Q58" i="13"/>
  <c r="R25" i="15" s="1"/>
  <c r="R63" i="13"/>
  <c r="Q53" i="13"/>
  <c r="R20" i="15" s="1"/>
  <c r="S74" i="13"/>
  <c r="T37" i="15" s="1"/>
  <c r="S72" i="13"/>
  <c r="T35" i="15" s="1"/>
  <c r="S73" i="13"/>
  <c r="T36" i="15" s="1"/>
  <c r="S70" i="13"/>
  <c r="T33" i="15" s="1"/>
  <c r="S76" i="13"/>
  <c r="T39" i="15" s="1"/>
  <c r="S75" i="13"/>
  <c r="T38" i="15" s="1"/>
  <c r="S69" i="13"/>
  <c r="T32" i="15" s="1"/>
  <c r="S77" i="13"/>
  <c r="T40" i="15" s="1"/>
  <c r="S68" i="13"/>
  <c r="T31" i="15" s="1"/>
  <c r="S71" i="13"/>
  <c r="T34" i="15" s="1"/>
  <c r="P37" i="13"/>
  <c r="Q8" i="15" s="1"/>
  <c r="P82" i="13"/>
  <c r="P42" i="13"/>
  <c r="Q13" i="15" s="1"/>
  <c r="Q44" i="13"/>
  <c r="Q46" i="13"/>
  <c r="P40" i="13"/>
  <c r="Q11" i="15" s="1"/>
  <c r="P39" i="13"/>
  <c r="Q10" i="15" s="1"/>
  <c r="P43" i="13"/>
  <c r="Q14" i="15" s="1"/>
  <c r="P35" i="13"/>
  <c r="Q6" i="15" s="1"/>
  <c r="P34" i="13"/>
  <c r="Q5" i="15" s="1"/>
  <c r="P41" i="13"/>
  <c r="Q12" i="15" s="1"/>
  <c r="T81" i="13"/>
  <c r="T78" i="13"/>
  <c r="T79" i="13"/>
  <c r="R61" i="13"/>
  <c r="R62" i="13"/>
  <c r="R64" i="13"/>
  <c r="O48" i="13"/>
  <c r="Q45" i="13"/>
  <c r="V2" i="13"/>
  <c r="W2" i="13" s="1"/>
  <c r="X2" i="13" s="1"/>
  <c r="Y2" i="13" s="1"/>
  <c r="Z2" i="13" s="1"/>
  <c r="AA2" i="13" s="1"/>
  <c r="AB2" i="13" s="1"/>
  <c r="AC2" i="13" s="1"/>
  <c r="AD2" i="13" s="1"/>
  <c r="AE2" i="13" s="1"/>
  <c r="AF2" i="13" s="1"/>
  <c r="AG2" i="13" s="1"/>
  <c r="AH2" i="13" s="1"/>
  <c r="AI2" i="13" s="1"/>
  <c r="AJ2" i="13" s="1"/>
  <c r="AK2" i="13" s="1"/>
  <c r="O65" i="13"/>
  <c r="Q47" i="13"/>
  <c r="S21" i="13"/>
  <c r="T60" i="15" s="1"/>
  <c r="T69" i="15" s="1"/>
  <c r="Y19" i="5" s="1"/>
  <c r="V24" i="13"/>
  <c r="U30" i="13"/>
  <c r="T17" i="13"/>
  <c r="T21" i="13" s="1"/>
  <c r="U60" i="15" s="1"/>
  <c r="U69" i="15" s="1"/>
  <c r="Z19" i="5" s="1"/>
  <c r="S7" i="13"/>
  <c r="S12" i="13" s="1"/>
  <c r="T47" i="15" s="1"/>
  <c r="U80" i="13" l="1"/>
  <c r="V74" i="15"/>
  <c r="V82" i="15" s="1"/>
  <c r="AA19" i="8" s="1"/>
  <c r="K19" i="8" s="1"/>
  <c r="U6" i="13"/>
  <c r="X9" i="13"/>
  <c r="AA93" i="14"/>
  <c r="AG13" i="8" s="1"/>
  <c r="AG15" i="8" s="1"/>
  <c r="R52" i="13"/>
  <c r="S19" i="15" s="1"/>
  <c r="R58" i="13"/>
  <c r="S25" i="15" s="1"/>
  <c r="T41" i="15"/>
  <c r="Y18" i="8" s="1"/>
  <c r="Y20" i="8" s="1"/>
  <c r="Y22" i="8" s="1"/>
  <c r="R28" i="15"/>
  <c r="W18" i="5" s="1"/>
  <c r="W20" i="5" s="1"/>
  <c r="W22" i="5" s="1"/>
  <c r="Q15" i="15"/>
  <c r="V18" i="7" s="1"/>
  <c r="T63" i="13"/>
  <c r="S63" i="13"/>
  <c r="R57" i="13"/>
  <c r="S24" i="15" s="1"/>
  <c r="R56" i="13"/>
  <c r="S23" i="15" s="1"/>
  <c r="R59" i="13"/>
  <c r="S26" i="15" s="1"/>
  <c r="R53" i="13"/>
  <c r="S20" i="15" s="1"/>
  <c r="R54" i="13"/>
  <c r="S21" i="15" s="1"/>
  <c r="R55" i="13"/>
  <c r="S22" i="15" s="1"/>
  <c r="R60" i="13"/>
  <c r="S27" i="15" s="1"/>
  <c r="R51" i="13"/>
  <c r="S18" i="15" s="1"/>
  <c r="T70" i="13"/>
  <c r="U33" i="15" s="1"/>
  <c r="T71" i="13"/>
  <c r="U34" i="15" s="1"/>
  <c r="T76" i="13"/>
  <c r="U39" i="15" s="1"/>
  <c r="T75" i="13"/>
  <c r="U38" i="15" s="1"/>
  <c r="T77" i="13"/>
  <c r="U40" i="15" s="1"/>
  <c r="T74" i="13"/>
  <c r="U37" i="15" s="1"/>
  <c r="T68" i="13"/>
  <c r="U31" i="15" s="1"/>
  <c r="T73" i="13"/>
  <c r="U36" i="15" s="1"/>
  <c r="T69" i="13"/>
  <c r="U32" i="15" s="1"/>
  <c r="T72" i="13"/>
  <c r="U35" i="15" s="1"/>
  <c r="R44" i="13"/>
  <c r="R46" i="13"/>
  <c r="Q42" i="13"/>
  <c r="R13" i="15" s="1"/>
  <c r="Q39" i="13"/>
  <c r="R10" i="15" s="1"/>
  <c r="Q36" i="13"/>
  <c r="R7" i="15" s="1"/>
  <c r="Q38" i="13"/>
  <c r="R9" i="15" s="1"/>
  <c r="Q35" i="13"/>
  <c r="R6" i="15" s="1"/>
  <c r="Q34" i="13"/>
  <c r="R5" i="15" s="1"/>
  <c r="Q43" i="13"/>
  <c r="R14" i="15" s="1"/>
  <c r="Q41" i="13"/>
  <c r="R12" i="15" s="1"/>
  <c r="Q37" i="13"/>
  <c r="R8" i="15" s="1"/>
  <c r="Q40" i="13"/>
  <c r="R11" i="15" s="1"/>
  <c r="U79" i="13"/>
  <c r="U81" i="13"/>
  <c r="U78" i="13"/>
  <c r="Q82" i="13"/>
  <c r="T64" i="13"/>
  <c r="T62" i="13"/>
  <c r="T61" i="13"/>
  <c r="S61" i="13"/>
  <c r="S62" i="13"/>
  <c r="S64" i="13"/>
  <c r="R45" i="13"/>
  <c r="P65" i="13"/>
  <c r="P48" i="13"/>
  <c r="R47" i="13"/>
  <c r="V30" i="13"/>
  <c r="W24" i="13"/>
  <c r="T7" i="13"/>
  <c r="T12" i="13" s="1"/>
  <c r="U47" i="15" s="1"/>
  <c r="U17" i="13"/>
  <c r="U21" i="13" s="1"/>
  <c r="V60" i="15" s="1"/>
  <c r="V69" i="15" s="1"/>
  <c r="AA19" i="5" s="1"/>
  <c r="K19" i="5" s="1"/>
  <c r="V80" i="13" l="1"/>
  <c r="W74" i="15"/>
  <c r="W82" i="15" s="1"/>
  <c r="AB19" i="8" s="1"/>
  <c r="V6" i="13"/>
  <c r="Y9" i="13"/>
  <c r="AB93" i="14"/>
  <c r="AH13" i="8" s="1"/>
  <c r="AH15" i="8" s="1"/>
  <c r="T57" i="13"/>
  <c r="U24" i="15" s="1"/>
  <c r="S51" i="13"/>
  <c r="T18" i="15" s="1"/>
  <c r="U41" i="15"/>
  <c r="Z18" i="8" s="1"/>
  <c r="Z20" i="8" s="1"/>
  <c r="Z22" i="8" s="1"/>
  <c r="T51" i="13"/>
  <c r="U18" i="15" s="1"/>
  <c r="S28" i="15"/>
  <c r="X18" i="5" s="1"/>
  <c r="X20" i="5" s="1"/>
  <c r="X22" i="5" s="1"/>
  <c r="R15" i="15"/>
  <c r="W18" i="7" s="1"/>
  <c r="S56" i="13"/>
  <c r="T23" i="15" s="1"/>
  <c r="S57" i="13"/>
  <c r="T24" i="15" s="1"/>
  <c r="T58" i="13"/>
  <c r="U25" i="15" s="1"/>
  <c r="T55" i="13"/>
  <c r="U22" i="15" s="1"/>
  <c r="S52" i="13"/>
  <c r="T19" i="15" s="1"/>
  <c r="S55" i="13"/>
  <c r="T22" i="15" s="1"/>
  <c r="T60" i="13"/>
  <c r="U27" i="15" s="1"/>
  <c r="T54" i="13"/>
  <c r="U21" i="15" s="1"/>
  <c r="T53" i="13"/>
  <c r="U20" i="15" s="1"/>
  <c r="S58" i="13"/>
  <c r="T25" i="15" s="1"/>
  <c r="S54" i="13"/>
  <c r="T21" i="15" s="1"/>
  <c r="S53" i="13"/>
  <c r="T20" i="15" s="1"/>
  <c r="T56" i="13"/>
  <c r="U23" i="15" s="1"/>
  <c r="T59" i="13"/>
  <c r="U26" i="15" s="1"/>
  <c r="U63" i="13"/>
  <c r="S60" i="13"/>
  <c r="T27" i="15" s="1"/>
  <c r="S59" i="13"/>
  <c r="T26" i="15" s="1"/>
  <c r="T52" i="13"/>
  <c r="U19" i="15" s="1"/>
  <c r="U71" i="13"/>
  <c r="V34" i="15" s="1"/>
  <c r="U68" i="13"/>
  <c r="V31" i="15" s="1"/>
  <c r="U75" i="13"/>
  <c r="V38" i="15" s="1"/>
  <c r="U73" i="13"/>
  <c r="V36" i="15" s="1"/>
  <c r="U77" i="13"/>
  <c r="V40" i="15" s="1"/>
  <c r="U74" i="13"/>
  <c r="V37" i="15" s="1"/>
  <c r="U70" i="13"/>
  <c r="V33" i="15" s="1"/>
  <c r="U69" i="13"/>
  <c r="V32" i="15" s="1"/>
  <c r="U76" i="13"/>
  <c r="V39" i="15" s="1"/>
  <c r="U72" i="13"/>
  <c r="V35" i="15" s="1"/>
  <c r="R35" i="13"/>
  <c r="S6" i="15" s="1"/>
  <c r="R39" i="13"/>
  <c r="S10" i="15" s="1"/>
  <c r="S44" i="13"/>
  <c r="S46" i="13"/>
  <c r="R42" i="13"/>
  <c r="S13" i="15" s="1"/>
  <c r="R40" i="13"/>
  <c r="S11" i="15" s="1"/>
  <c r="R34" i="13"/>
  <c r="S5" i="15" s="1"/>
  <c r="R43" i="13"/>
  <c r="S14" i="15" s="1"/>
  <c r="R38" i="13"/>
  <c r="S9" i="15" s="1"/>
  <c r="R37" i="13"/>
  <c r="S8" i="15" s="1"/>
  <c r="R41" i="13"/>
  <c r="S12" i="15" s="1"/>
  <c r="R36" i="13"/>
  <c r="S7" i="15" s="1"/>
  <c r="V79" i="13"/>
  <c r="V81" i="13"/>
  <c r="V78" i="13"/>
  <c r="U62" i="13"/>
  <c r="U64" i="13"/>
  <c r="U61" i="13"/>
  <c r="R82" i="13"/>
  <c r="S45" i="13"/>
  <c r="Q65" i="13"/>
  <c r="Q48" i="13"/>
  <c r="S47" i="13"/>
  <c r="W30" i="13"/>
  <c r="X24" i="13"/>
  <c r="V17" i="13"/>
  <c r="V21" i="13" s="1"/>
  <c r="W60" i="15" s="1"/>
  <c r="W69" i="15" s="1"/>
  <c r="AB19" i="5" s="1"/>
  <c r="U7" i="13"/>
  <c r="V7" i="13" s="1"/>
  <c r="W80" i="13" l="1"/>
  <c r="X74" i="15"/>
  <c r="X82" i="15" s="1"/>
  <c r="AC19" i="8" s="1"/>
  <c r="U12" i="13"/>
  <c r="V47" i="15" s="1"/>
  <c r="V12" i="13"/>
  <c r="W47" i="15" s="1"/>
  <c r="W6" i="13"/>
  <c r="Z9" i="13"/>
  <c r="AC93" i="14"/>
  <c r="AI13" i="8" s="1"/>
  <c r="AI15" i="8" s="1"/>
  <c r="T28" i="15"/>
  <c r="Y18" i="5" s="1"/>
  <c r="Y20" i="5" s="1"/>
  <c r="Y22" i="5" s="1"/>
  <c r="S15" i="15"/>
  <c r="X18" i="7" s="1"/>
  <c r="U54" i="13"/>
  <c r="V21" i="15" s="1"/>
  <c r="U28" i="15"/>
  <c r="Z18" i="5" s="1"/>
  <c r="Z20" i="5" s="1"/>
  <c r="Z22" i="5" s="1"/>
  <c r="U53" i="13"/>
  <c r="V20" i="15" s="1"/>
  <c r="V41" i="15"/>
  <c r="AA18" i="8" s="1"/>
  <c r="AA20" i="8" s="1"/>
  <c r="AA22" i="8" s="1"/>
  <c r="S37" i="13"/>
  <c r="T8" i="15" s="1"/>
  <c r="U56" i="13"/>
  <c r="V23" i="15" s="1"/>
  <c r="V63" i="13"/>
  <c r="U51" i="13"/>
  <c r="V18" i="15" s="1"/>
  <c r="U60" i="13"/>
  <c r="V27" i="15" s="1"/>
  <c r="U52" i="13"/>
  <c r="V19" i="15" s="1"/>
  <c r="U57" i="13"/>
  <c r="V24" i="15" s="1"/>
  <c r="U58" i="13"/>
  <c r="V25" i="15" s="1"/>
  <c r="U59" i="13"/>
  <c r="V26" i="15" s="1"/>
  <c r="U55" i="13"/>
  <c r="V22" i="15" s="1"/>
  <c r="V72" i="13"/>
  <c r="W35" i="15" s="1"/>
  <c r="V74" i="13"/>
  <c r="W37" i="15" s="1"/>
  <c r="V75" i="13"/>
  <c r="W38" i="15" s="1"/>
  <c r="V76" i="13"/>
  <c r="W39" i="15" s="1"/>
  <c r="V68" i="13"/>
  <c r="W31" i="15" s="1"/>
  <c r="V77" i="13"/>
  <c r="W40" i="15" s="1"/>
  <c r="V70" i="13"/>
  <c r="W33" i="15" s="1"/>
  <c r="V71" i="13"/>
  <c r="W34" i="15" s="1"/>
  <c r="V69" i="13"/>
  <c r="W32" i="15" s="1"/>
  <c r="V73" i="13"/>
  <c r="W36" i="15" s="1"/>
  <c r="S40" i="13"/>
  <c r="T11" i="15" s="1"/>
  <c r="S34" i="13"/>
  <c r="T5" i="15" s="1"/>
  <c r="T44" i="13"/>
  <c r="T46" i="13"/>
  <c r="S35" i="13"/>
  <c r="T6" i="15" s="1"/>
  <c r="T82" i="13"/>
  <c r="S43" i="13"/>
  <c r="T14" i="15" s="1"/>
  <c r="S42" i="13"/>
  <c r="T13" i="15" s="1"/>
  <c r="S41" i="13"/>
  <c r="T12" i="15" s="1"/>
  <c r="S39" i="13"/>
  <c r="T10" i="15" s="1"/>
  <c r="S38" i="13"/>
  <c r="T9" i="15" s="1"/>
  <c r="S36" i="13"/>
  <c r="T7" i="15" s="1"/>
  <c r="W78" i="13"/>
  <c r="W79" i="13"/>
  <c r="W81" i="13"/>
  <c r="V61" i="13"/>
  <c r="V62" i="13"/>
  <c r="V64" i="13"/>
  <c r="S82" i="13"/>
  <c r="T45" i="13"/>
  <c r="R48" i="13"/>
  <c r="R65" i="13"/>
  <c r="T47" i="13"/>
  <c r="X30" i="13"/>
  <c r="Y24" i="13"/>
  <c r="W7" i="13"/>
  <c r="W17" i="13"/>
  <c r="W21" i="13" s="1"/>
  <c r="X60" i="15" s="1"/>
  <c r="X69" i="15" s="1"/>
  <c r="AC19" i="5" s="1"/>
  <c r="X80" i="13" l="1"/>
  <c r="Y74" i="15"/>
  <c r="Y82" i="15" s="1"/>
  <c r="AD19" i="8" s="1"/>
  <c r="D29" i="8"/>
  <c r="C17" i="10" s="1"/>
  <c r="K22" i="8"/>
  <c r="D28" i="8"/>
  <c r="B17" i="10" s="1"/>
  <c r="D30" i="8"/>
  <c r="D17" i="10" s="1"/>
  <c r="X6" i="13"/>
  <c r="W12" i="13"/>
  <c r="X47" i="15" s="1"/>
  <c r="AA9" i="13"/>
  <c r="AD93" i="14"/>
  <c r="AJ13" i="8" s="1"/>
  <c r="AJ15" i="8" s="1"/>
  <c r="K18" i="8"/>
  <c r="W41" i="15"/>
  <c r="AB18" i="8" s="1"/>
  <c r="AB20" i="8" s="1"/>
  <c r="AB22" i="8" s="1"/>
  <c r="T15" i="15"/>
  <c r="Y18" i="7" s="1"/>
  <c r="V54" i="13"/>
  <c r="W21" i="15" s="1"/>
  <c r="V28" i="15"/>
  <c r="AA18" i="5" s="1"/>
  <c r="AA20" i="5" s="1"/>
  <c r="AA22" i="5" s="1"/>
  <c r="V55" i="13"/>
  <c r="W22" i="15" s="1"/>
  <c r="V56" i="13"/>
  <c r="W23" i="15" s="1"/>
  <c r="V57" i="13"/>
  <c r="W24" i="15" s="1"/>
  <c r="V51" i="13"/>
  <c r="W18" i="15" s="1"/>
  <c r="V53" i="13"/>
  <c r="W20" i="15" s="1"/>
  <c r="V60" i="13"/>
  <c r="W27" i="15" s="1"/>
  <c r="V52" i="13"/>
  <c r="W19" i="15" s="1"/>
  <c r="W63" i="13"/>
  <c r="V59" i="13"/>
  <c r="W26" i="15" s="1"/>
  <c r="V58" i="13"/>
  <c r="W25" i="15" s="1"/>
  <c r="T43" i="13"/>
  <c r="U14" i="15" s="1"/>
  <c r="W70" i="13"/>
  <c r="X33" i="15" s="1"/>
  <c r="W75" i="13"/>
  <c r="X38" i="15" s="1"/>
  <c r="W69" i="13"/>
  <c r="X32" i="15" s="1"/>
  <c r="W77" i="13"/>
  <c r="X40" i="15" s="1"/>
  <c r="W74" i="13"/>
  <c r="X37" i="15" s="1"/>
  <c r="W72" i="13"/>
  <c r="X35" i="15" s="1"/>
  <c r="W71" i="13"/>
  <c r="X34" i="15" s="1"/>
  <c r="W68" i="13"/>
  <c r="X31" i="15" s="1"/>
  <c r="W76" i="13"/>
  <c r="X39" i="15" s="1"/>
  <c r="W73" i="13"/>
  <c r="X36" i="15" s="1"/>
  <c r="U82" i="13"/>
  <c r="T38" i="13"/>
  <c r="U9" i="15" s="1"/>
  <c r="V44" i="13"/>
  <c r="V46" i="13"/>
  <c r="U44" i="13"/>
  <c r="U46" i="13"/>
  <c r="T40" i="13"/>
  <c r="U11" i="15" s="1"/>
  <c r="T39" i="13"/>
  <c r="U10" i="15" s="1"/>
  <c r="T36" i="13"/>
  <c r="U7" i="15" s="1"/>
  <c r="T37" i="13"/>
  <c r="U8" i="15" s="1"/>
  <c r="T34" i="13"/>
  <c r="U5" i="15" s="1"/>
  <c r="T42" i="13"/>
  <c r="U13" i="15" s="1"/>
  <c r="T35" i="13"/>
  <c r="U6" i="15" s="1"/>
  <c r="T41" i="13"/>
  <c r="U12" i="15" s="1"/>
  <c r="W61" i="13"/>
  <c r="W64" i="13"/>
  <c r="W62" i="13"/>
  <c r="X81" i="13"/>
  <c r="X78" i="13"/>
  <c r="X79" i="13"/>
  <c r="U45" i="13"/>
  <c r="S48" i="13"/>
  <c r="V45" i="13"/>
  <c r="S65" i="13"/>
  <c r="U47" i="13"/>
  <c r="V47" i="13"/>
  <c r="Y30" i="13"/>
  <c r="Z24" i="13"/>
  <c r="X17" i="13"/>
  <c r="X21" i="13" s="1"/>
  <c r="Y60" i="15" s="1"/>
  <c r="Y69" i="15" s="1"/>
  <c r="AD19" i="5" s="1"/>
  <c r="X7" i="13"/>
  <c r="Y80" i="13" l="1"/>
  <c r="Z74" i="15"/>
  <c r="Z82" i="15" s="1"/>
  <c r="AE19" i="8" s="1"/>
  <c r="X12" i="13"/>
  <c r="Y47" i="15" s="1"/>
  <c r="Y6" i="13"/>
  <c r="AB9" i="13"/>
  <c r="AE93" i="14"/>
  <c r="AK13" i="8" s="1"/>
  <c r="AK15" i="8" s="1"/>
  <c r="K20" i="8"/>
  <c r="W53" i="13"/>
  <c r="X20" i="15" s="1"/>
  <c r="U15" i="15"/>
  <c r="Z18" i="7" s="1"/>
  <c r="W28" i="15"/>
  <c r="AB18" i="5" s="1"/>
  <c r="AB20" i="5" s="1"/>
  <c r="AB22" i="5" s="1"/>
  <c r="X41" i="15"/>
  <c r="AC18" i="8" s="1"/>
  <c r="AC20" i="8" s="1"/>
  <c r="AC22" i="8" s="1"/>
  <c r="W51" i="13"/>
  <c r="X18" i="15" s="1"/>
  <c r="X63" i="13"/>
  <c r="W58" i="13"/>
  <c r="X25" i="15" s="1"/>
  <c r="W57" i="13"/>
  <c r="X24" i="15" s="1"/>
  <c r="W54" i="13"/>
  <c r="X21" i="15" s="1"/>
  <c r="W55" i="13"/>
  <c r="X22" i="15" s="1"/>
  <c r="V36" i="13"/>
  <c r="W7" i="15" s="1"/>
  <c r="W60" i="13"/>
  <c r="X27" i="15" s="1"/>
  <c r="W56" i="13"/>
  <c r="X23" i="15" s="1"/>
  <c r="W52" i="13"/>
  <c r="X19" i="15" s="1"/>
  <c r="W59" i="13"/>
  <c r="X26" i="15" s="1"/>
  <c r="X75" i="13"/>
  <c r="Y38" i="15" s="1"/>
  <c r="X69" i="13"/>
  <c r="Y32" i="15" s="1"/>
  <c r="X72" i="13"/>
  <c r="Y35" i="15" s="1"/>
  <c r="X77" i="13"/>
  <c r="Y40" i="15" s="1"/>
  <c r="X74" i="13"/>
  <c r="Y37" i="15" s="1"/>
  <c r="X70" i="13"/>
  <c r="Y33" i="15" s="1"/>
  <c r="X73" i="13"/>
  <c r="Y36" i="15" s="1"/>
  <c r="X76" i="13"/>
  <c r="Y39" i="15" s="1"/>
  <c r="X68" i="13"/>
  <c r="Y31" i="15" s="1"/>
  <c r="X71" i="13"/>
  <c r="Y34" i="15" s="1"/>
  <c r="U34" i="13"/>
  <c r="V5" i="15" s="1"/>
  <c r="V82" i="13"/>
  <c r="V37" i="13"/>
  <c r="W8" i="15" s="1"/>
  <c r="W44" i="13"/>
  <c r="W46" i="13"/>
  <c r="V43" i="13"/>
  <c r="W14" i="15" s="1"/>
  <c r="V35" i="13"/>
  <c r="W6" i="15" s="1"/>
  <c r="U40" i="13"/>
  <c r="V11" i="15" s="1"/>
  <c r="U38" i="13"/>
  <c r="V9" i="15" s="1"/>
  <c r="V34" i="13"/>
  <c r="W5" i="15" s="1"/>
  <c r="U39" i="13"/>
  <c r="V10" i="15" s="1"/>
  <c r="U42" i="13"/>
  <c r="V13" i="15" s="1"/>
  <c r="U43" i="13"/>
  <c r="V14" i="15" s="1"/>
  <c r="V40" i="13"/>
  <c r="W11" i="15" s="1"/>
  <c r="V39" i="13"/>
  <c r="W10" i="15" s="1"/>
  <c r="U35" i="13"/>
  <c r="V6" i="15" s="1"/>
  <c r="U37" i="13"/>
  <c r="V8" i="15" s="1"/>
  <c r="U36" i="13"/>
  <c r="V7" i="15" s="1"/>
  <c r="V42" i="13"/>
  <c r="W13" i="15" s="1"/>
  <c r="V41" i="13"/>
  <c r="W12" i="15" s="1"/>
  <c r="V38" i="13"/>
  <c r="W9" i="15" s="1"/>
  <c r="U41" i="13"/>
  <c r="V12" i="15" s="1"/>
  <c r="X64" i="13"/>
  <c r="X62" i="13"/>
  <c r="X61" i="13"/>
  <c r="Y79" i="13"/>
  <c r="Y81" i="13"/>
  <c r="Y78" i="13"/>
  <c r="W45" i="13"/>
  <c r="T65" i="13"/>
  <c r="T48" i="13"/>
  <c r="W47" i="13"/>
  <c r="Z30" i="13"/>
  <c r="AA24" i="13"/>
  <c r="Y7" i="13"/>
  <c r="Y17" i="13"/>
  <c r="Y21" i="13" s="1"/>
  <c r="Z60" i="15" s="1"/>
  <c r="Z69" i="15" s="1"/>
  <c r="AE19" i="5" s="1"/>
  <c r="Z80" i="13" l="1"/>
  <c r="AA74" i="15"/>
  <c r="AA82" i="15" s="1"/>
  <c r="AF19" i="8" s="1"/>
  <c r="Y12" i="13"/>
  <c r="Z47" i="15" s="1"/>
  <c r="Z6" i="13"/>
  <c r="AC9" i="13"/>
  <c r="AF93" i="14"/>
  <c r="AL13" i="8" s="1"/>
  <c r="AL15" i="8" s="1"/>
  <c r="X57" i="13"/>
  <c r="Y24" i="15" s="1"/>
  <c r="V15" i="15"/>
  <c r="AA18" i="7" s="1"/>
  <c r="Y41" i="15"/>
  <c r="AD18" i="8" s="1"/>
  <c r="AD20" i="8" s="1"/>
  <c r="AD22" i="8" s="1"/>
  <c r="X28" i="15"/>
  <c r="AC18" i="5" s="1"/>
  <c r="AC20" i="5" s="1"/>
  <c r="AC22" i="5" s="1"/>
  <c r="X60" i="13"/>
  <c r="Y27" i="15" s="1"/>
  <c r="W15" i="15"/>
  <c r="AB18" i="7" s="1"/>
  <c r="Y63" i="13"/>
  <c r="X56" i="13"/>
  <c r="Y23" i="15" s="1"/>
  <c r="X55" i="13"/>
  <c r="Y22" i="15" s="1"/>
  <c r="X58" i="13"/>
  <c r="Y25" i="15" s="1"/>
  <c r="X52" i="13"/>
  <c r="Y19" i="15" s="1"/>
  <c r="X53" i="13"/>
  <c r="Y20" i="15" s="1"/>
  <c r="X54" i="13"/>
  <c r="Y21" i="15" s="1"/>
  <c r="X59" i="13"/>
  <c r="Y26" i="15" s="1"/>
  <c r="X51" i="13"/>
  <c r="Y18" i="15" s="1"/>
  <c r="Y75" i="13"/>
  <c r="Z38" i="15" s="1"/>
  <c r="Y73" i="13"/>
  <c r="Z36" i="15" s="1"/>
  <c r="Y69" i="13"/>
  <c r="Z32" i="15" s="1"/>
  <c r="Y77" i="13"/>
  <c r="Z40" i="15" s="1"/>
  <c r="Y71" i="13"/>
  <c r="Z34" i="15" s="1"/>
  <c r="Y74" i="13"/>
  <c r="Z37" i="15" s="1"/>
  <c r="Y70" i="13"/>
  <c r="Z33" i="15" s="1"/>
  <c r="Y68" i="13"/>
  <c r="Z31" i="15" s="1"/>
  <c r="Y76" i="13"/>
  <c r="Z39" i="15" s="1"/>
  <c r="Y72" i="13"/>
  <c r="Z35" i="15" s="1"/>
  <c r="W82" i="13"/>
  <c r="W37" i="13"/>
  <c r="X8" i="15" s="1"/>
  <c r="X44" i="13"/>
  <c r="X46" i="13"/>
  <c r="W40" i="13"/>
  <c r="X11" i="15" s="1"/>
  <c r="W38" i="13"/>
  <c r="X9" i="15" s="1"/>
  <c r="W36" i="13"/>
  <c r="X7" i="15" s="1"/>
  <c r="W41" i="13"/>
  <c r="X12" i="15" s="1"/>
  <c r="W34" i="13"/>
  <c r="X5" i="15" s="1"/>
  <c r="W42" i="13"/>
  <c r="X13" i="15" s="1"/>
  <c r="W39" i="13"/>
  <c r="X10" i="15" s="1"/>
  <c r="W43" i="13"/>
  <c r="X14" i="15" s="1"/>
  <c r="W35" i="13"/>
  <c r="X6" i="15" s="1"/>
  <c r="Y62" i="13"/>
  <c r="Y64" i="13"/>
  <c r="Y61" i="13"/>
  <c r="Z79" i="13"/>
  <c r="Z81" i="13"/>
  <c r="Z78" i="13"/>
  <c r="X45" i="13"/>
  <c r="V65" i="13"/>
  <c r="U65" i="13"/>
  <c r="U48" i="13"/>
  <c r="V48" i="13"/>
  <c r="X47" i="13"/>
  <c r="AA30" i="13"/>
  <c r="AB24" i="13"/>
  <c r="Z17" i="13"/>
  <c r="Z21" i="13" s="1"/>
  <c r="AA60" i="15" s="1"/>
  <c r="AA69" i="15" s="1"/>
  <c r="AF19" i="5" s="1"/>
  <c r="Z7" i="13"/>
  <c r="AA80" i="13" l="1"/>
  <c r="AB74" i="15"/>
  <c r="AB82" i="15" s="1"/>
  <c r="AG19" i="8" s="1"/>
  <c r="AA6" i="13"/>
  <c r="Z12" i="13"/>
  <c r="AA47" i="15" s="1"/>
  <c r="AD9" i="13"/>
  <c r="AG93" i="14"/>
  <c r="AM13" i="8" s="1"/>
  <c r="AM15" i="8" s="1"/>
  <c r="K18" i="7"/>
  <c r="Z41" i="15"/>
  <c r="AE18" i="8" s="1"/>
  <c r="AE20" i="8" s="1"/>
  <c r="AE22" i="8" s="1"/>
  <c r="Y28" i="15"/>
  <c r="AD18" i="5" s="1"/>
  <c r="AD20" i="5" s="1"/>
  <c r="AD22" i="5" s="1"/>
  <c r="X15" i="15"/>
  <c r="AC18" i="7" s="1"/>
  <c r="Y58" i="13"/>
  <c r="Z25" i="15" s="1"/>
  <c r="Y51" i="13"/>
  <c r="Z18" i="15" s="1"/>
  <c r="Y56" i="13"/>
  <c r="Z23" i="15" s="1"/>
  <c r="Y53" i="13"/>
  <c r="Z20" i="15" s="1"/>
  <c r="Y57" i="13"/>
  <c r="Z24" i="15" s="1"/>
  <c r="Y54" i="13"/>
  <c r="Z21" i="15" s="1"/>
  <c r="Y59" i="13"/>
  <c r="Z26" i="15" s="1"/>
  <c r="Y60" i="13"/>
  <c r="Z27" i="15" s="1"/>
  <c r="Y52" i="13"/>
  <c r="Z19" i="15" s="1"/>
  <c r="Z63" i="13"/>
  <c r="Y55" i="13"/>
  <c r="Z22" i="15" s="1"/>
  <c r="Z70" i="13"/>
  <c r="AA33" i="15" s="1"/>
  <c r="Z76" i="13"/>
  <c r="AA39" i="15" s="1"/>
  <c r="Z74" i="13"/>
  <c r="AA37" i="15" s="1"/>
  <c r="Z75" i="13"/>
  <c r="AA38" i="15" s="1"/>
  <c r="Z72" i="13"/>
  <c r="AA35" i="15" s="1"/>
  <c r="Z71" i="13"/>
  <c r="AA34" i="15" s="1"/>
  <c r="Z77" i="13"/>
  <c r="AA40" i="15" s="1"/>
  <c r="Z68" i="13"/>
  <c r="AA31" i="15" s="1"/>
  <c r="Z73" i="13"/>
  <c r="AA36" i="15" s="1"/>
  <c r="Z69" i="13"/>
  <c r="AA32" i="15" s="1"/>
  <c r="X43" i="13"/>
  <c r="Y14" i="15" s="1"/>
  <c r="X82" i="13"/>
  <c r="Y44" i="13"/>
  <c r="Y46" i="13"/>
  <c r="X35" i="13"/>
  <c r="Y6" i="15" s="1"/>
  <c r="X34" i="13"/>
  <c r="Y5" i="15" s="1"/>
  <c r="X41" i="13"/>
  <c r="Y12" i="15" s="1"/>
  <c r="X40" i="13"/>
  <c r="Y11" i="15" s="1"/>
  <c r="X39" i="13"/>
  <c r="Y10" i="15" s="1"/>
  <c r="X38" i="13"/>
  <c r="Y9" i="15" s="1"/>
  <c r="X42" i="13"/>
  <c r="Y13" i="15" s="1"/>
  <c r="X37" i="13"/>
  <c r="Y8" i="15" s="1"/>
  <c r="X36" i="13"/>
  <c r="Y7" i="15" s="1"/>
  <c r="Z61" i="13"/>
  <c r="Z62" i="13"/>
  <c r="Z64" i="13"/>
  <c r="AA78" i="13"/>
  <c r="AA79" i="13"/>
  <c r="AA81" i="13"/>
  <c r="Y82" i="13"/>
  <c r="W48" i="13"/>
  <c r="Y45" i="13"/>
  <c r="W65" i="13"/>
  <c r="Y47" i="13"/>
  <c r="AB30" i="13"/>
  <c r="AC24" i="13"/>
  <c r="AA17" i="13"/>
  <c r="AA21" i="13" s="1"/>
  <c r="AB60" i="15" s="1"/>
  <c r="AB69" i="15" s="1"/>
  <c r="AG19" i="5" s="1"/>
  <c r="AA7" i="13"/>
  <c r="AB80" i="13" l="1"/>
  <c r="AC74" i="15"/>
  <c r="AC82" i="15" s="1"/>
  <c r="AH19" i="8" s="1"/>
  <c r="AB6" i="13"/>
  <c r="AA12" i="13"/>
  <c r="AB47" i="15" s="1"/>
  <c r="AE9" i="13"/>
  <c r="AH93" i="14"/>
  <c r="AN13" i="8" s="1"/>
  <c r="AN15" i="8" s="1"/>
  <c r="Z58" i="13"/>
  <c r="AA25" i="15" s="1"/>
  <c r="Y15" i="15"/>
  <c r="AD18" i="7" s="1"/>
  <c r="AA41" i="15"/>
  <c r="AF18" i="8" s="1"/>
  <c r="AF20" i="8" s="1"/>
  <c r="AF22" i="8" s="1"/>
  <c r="Z28" i="15"/>
  <c r="AE18" i="5" s="1"/>
  <c r="AE20" i="5" s="1"/>
  <c r="AE22" i="5" s="1"/>
  <c r="Z57" i="13"/>
  <c r="AA24" i="15" s="1"/>
  <c r="Z56" i="13"/>
  <c r="AA23" i="15" s="1"/>
  <c r="Z51" i="13"/>
  <c r="AA18" i="15" s="1"/>
  <c r="Z53" i="13"/>
  <c r="AA20" i="15" s="1"/>
  <c r="Z54" i="13"/>
  <c r="AA21" i="15" s="1"/>
  <c r="Z59" i="13"/>
  <c r="AA26" i="15" s="1"/>
  <c r="Z60" i="13"/>
  <c r="AA27" i="15" s="1"/>
  <c r="Z52" i="13"/>
  <c r="AA19" i="15" s="1"/>
  <c r="AA63" i="13"/>
  <c r="Z55" i="13"/>
  <c r="AA22" i="15" s="1"/>
  <c r="AA70" i="13"/>
  <c r="AB33" i="15" s="1"/>
  <c r="AA69" i="13"/>
  <c r="AB32" i="15" s="1"/>
  <c r="AA77" i="13"/>
  <c r="AB40" i="15" s="1"/>
  <c r="AA76" i="13"/>
  <c r="AB39" i="15" s="1"/>
  <c r="AA71" i="13"/>
  <c r="AB34" i="15" s="1"/>
  <c r="AA68" i="13"/>
  <c r="AB31" i="15" s="1"/>
  <c r="AA72" i="13"/>
  <c r="AB35" i="15" s="1"/>
  <c r="AA74" i="13"/>
  <c r="AB37" i="15" s="1"/>
  <c r="AA73" i="13"/>
  <c r="AB36" i="15" s="1"/>
  <c r="AA75" i="13"/>
  <c r="AB38" i="15" s="1"/>
  <c r="Z44" i="13"/>
  <c r="Z46" i="13"/>
  <c r="Y43" i="13"/>
  <c r="Z14" i="15" s="1"/>
  <c r="Y42" i="13"/>
  <c r="Z13" i="15" s="1"/>
  <c r="Y34" i="13"/>
  <c r="Z5" i="15" s="1"/>
  <c r="Y41" i="13"/>
  <c r="Z12" i="15" s="1"/>
  <c r="Y40" i="13"/>
  <c r="Z11" i="15" s="1"/>
  <c r="Y39" i="13"/>
  <c r="Z10" i="15" s="1"/>
  <c r="Y36" i="13"/>
  <c r="Z7" i="15" s="1"/>
  <c r="Y37" i="13"/>
  <c r="Z8" i="15" s="1"/>
  <c r="Y35" i="13"/>
  <c r="Z6" i="15" s="1"/>
  <c r="Y38" i="13"/>
  <c r="Z9" i="15" s="1"/>
  <c r="AA61" i="13"/>
  <c r="AA62" i="13"/>
  <c r="AA64" i="13"/>
  <c r="AB81" i="13"/>
  <c r="AB78" i="13"/>
  <c r="AB79" i="13"/>
  <c r="X48" i="13"/>
  <c r="Z45" i="13"/>
  <c r="X65" i="13"/>
  <c r="Z47" i="13"/>
  <c r="AD24" i="13"/>
  <c r="AC30" i="13"/>
  <c r="AB7" i="13"/>
  <c r="AB17" i="13"/>
  <c r="AB21" i="13" s="1"/>
  <c r="AC60" i="15" s="1"/>
  <c r="AC69" i="15" s="1"/>
  <c r="AH19" i="5" s="1"/>
  <c r="AC80" i="13" l="1"/>
  <c r="AD74" i="15"/>
  <c r="AD82" i="15" s="1"/>
  <c r="AI19" i="8" s="1"/>
  <c r="AC6" i="13"/>
  <c r="AB12" i="13"/>
  <c r="AC47" i="15" s="1"/>
  <c r="AF9" i="13"/>
  <c r="AI93" i="14"/>
  <c r="AO13" i="8" s="1"/>
  <c r="AO15" i="8" s="1"/>
  <c r="AA57" i="13"/>
  <c r="AB24" i="15" s="1"/>
  <c r="AA53" i="13"/>
  <c r="AB20" i="15" s="1"/>
  <c r="Z15" i="15"/>
  <c r="AE18" i="7" s="1"/>
  <c r="AA56" i="13"/>
  <c r="AB23" i="15" s="1"/>
  <c r="AB41" i="15"/>
  <c r="AG18" i="8" s="1"/>
  <c r="AG20" i="8" s="1"/>
  <c r="AG22" i="8" s="1"/>
  <c r="AA59" i="13"/>
  <c r="AB26" i="15" s="1"/>
  <c r="AA28" i="15"/>
  <c r="AF18" i="5" s="1"/>
  <c r="AF20" i="5" s="1"/>
  <c r="AF22" i="5" s="1"/>
  <c r="AA51" i="13"/>
  <c r="AB18" i="15" s="1"/>
  <c r="AA55" i="13"/>
  <c r="AB22" i="15" s="1"/>
  <c r="AA58" i="13"/>
  <c r="AB25" i="15" s="1"/>
  <c r="AA54" i="13"/>
  <c r="AB21" i="15" s="1"/>
  <c r="AA60" i="13"/>
  <c r="AB27" i="15" s="1"/>
  <c r="AB63" i="13"/>
  <c r="AA52" i="13"/>
  <c r="AB19" i="15" s="1"/>
  <c r="AB72" i="13"/>
  <c r="AC35" i="15" s="1"/>
  <c r="AB74" i="13"/>
  <c r="AC37" i="15" s="1"/>
  <c r="AB71" i="13"/>
  <c r="AC34" i="15" s="1"/>
  <c r="AB76" i="13"/>
  <c r="AC39" i="15" s="1"/>
  <c r="AB73" i="13"/>
  <c r="AC36" i="15" s="1"/>
  <c r="AB69" i="13"/>
  <c r="AC32" i="15" s="1"/>
  <c r="AB68" i="13"/>
  <c r="AC31" i="15" s="1"/>
  <c r="AB75" i="13"/>
  <c r="AC38" i="15" s="1"/>
  <c r="AB77" i="13"/>
  <c r="AC40" i="15" s="1"/>
  <c r="AB70" i="13"/>
  <c r="AC33" i="15" s="1"/>
  <c r="AA44" i="13"/>
  <c r="AA46" i="13"/>
  <c r="Z82" i="13"/>
  <c r="Z34" i="13"/>
  <c r="AA5" i="15" s="1"/>
  <c r="Z42" i="13"/>
  <c r="AA13" i="15" s="1"/>
  <c r="Z40" i="13"/>
  <c r="AA11" i="15" s="1"/>
  <c r="Z39" i="13"/>
  <c r="AA10" i="15" s="1"/>
  <c r="Z43" i="13"/>
  <c r="AA14" i="15" s="1"/>
  <c r="Z38" i="13"/>
  <c r="AA9" i="15" s="1"/>
  <c r="Z37" i="13"/>
  <c r="AA8" i="15" s="1"/>
  <c r="Z41" i="13"/>
  <c r="AA12" i="15" s="1"/>
  <c r="Z36" i="13"/>
  <c r="AA7" i="15" s="1"/>
  <c r="Z35" i="13"/>
  <c r="AA6" i="15" s="1"/>
  <c r="AB64" i="13"/>
  <c r="AB62" i="13"/>
  <c r="AB61" i="13"/>
  <c r="AC79" i="13"/>
  <c r="AC81" i="13"/>
  <c r="AC78" i="13"/>
  <c r="AA45" i="13"/>
  <c r="Y65" i="13"/>
  <c r="Y48" i="13"/>
  <c r="AA47" i="13"/>
  <c r="AD30" i="13"/>
  <c r="AE24" i="13"/>
  <c r="AC17" i="13"/>
  <c r="AC21" i="13" s="1"/>
  <c r="AD60" i="15" s="1"/>
  <c r="AD69" i="15" s="1"/>
  <c r="AI19" i="5" s="1"/>
  <c r="AC7" i="13"/>
  <c r="AD80" i="13" l="1"/>
  <c r="AE74" i="15"/>
  <c r="AE82" i="15" s="1"/>
  <c r="AJ19" i="8" s="1"/>
  <c r="AD6" i="13"/>
  <c r="AC12" i="13"/>
  <c r="AD47" i="15" s="1"/>
  <c r="AG9" i="13"/>
  <c r="AJ93" i="14"/>
  <c r="AP13" i="8" s="1"/>
  <c r="AP15" i="8" s="1"/>
  <c r="AB52" i="13"/>
  <c r="AC19" i="15" s="1"/>
  <c r="AA37" i="13"/>
  <c r="AB8" i="15" s="1"/>
  <c r="AB28" i="15"/>
  <c r="AG18" i="5" s="1"/>
  <c r="AG20" i="5" s="1"/>
  <c r="AG22" i="5" s="1"/>
  <c r="AB55" i="13"/>
  <c r="AC22" i="15" s="1"/>
  <c r="AA15" i="15"/>
  <c r="AF18" i="7" s="1"/>
  <c r="AB54" i="13"/>
  <c r="AC21" i="15" s="1"/>
  <c r="AC41" i="15"/>
  <c r="AH18" i="8" s="1"/>
  <c r="AH20" i="8" s="1"/>
  <c r="AH22" i="8" s="1"/>
  <c r="AB53" i="13"/>
  <c r="AC20" i="15" s="1"/>
  <c r="AB60" i="13"/>
  <c r="AC27" i="15" s="1"/>
  <c r="AB59" i="13"/>
  <c r="AC26" i="15" s="1"/>
  <c r="AB51" i="13"/>
  <c r="AC18" i="15" s="1"/>
  <c r="AB56" i="13"/>
  <c r="AC23" i="15" s="1"/>
  <c r="AB57" i="13"/>
  <c r="AC24" i="15" s="1"/>
  <c r="AC63" i="13"/>
  <c r="AB58" i="13"/>
  <c r="AC25" i="15" s="1"/>
  <c r="AC73" i="13"/>
  <c r="AD36" i="15" s="1"/>
  <c r="AC77" i="13"/>
  <c r="AD40" i="15" s="1"/>
  <c r="AC68" i="13"/>
  <c r="AD31" i="15" s="1"/>
  <c r="AC71" i="13"/>
  <c r="AD34" i="15" s="1"/>
  <c r="AC69" i="13"/>
  <c r="AD32" i="15" s="1"/>
  <c r="AC70" i="13"/>
  <c r="AD33" i="15" s="1"/>
  <c r="AC76" i="13"/>
  <c r="AD39" i="15" s="1"/>
  <c r="AC72" i="13"/>
  <c r="AD35" i="15" s="1"/>
  <c r="AC75" i="13"/>
  <c r="AD38" i="15" s="1"/>
  <c r="AC74" i="13"/>
  <c r="AD37" i="15" s="1"/>
  <c r="AA35" i="13"/>
  <c r="AB6" i="15" s="1"/>
  <c r="AA82" i="13"/>
  <c r="AB44" i="13"/>
  <c r="AB46" i="13"/>
  <c r="AA42" i="13"/>
  <c r="AB13" i="15" s="1"/>
  <c r="AA34" i="13"/>
  <c r="AB5" i="15" s="1"/>
  <c r="AA41" i="13"/>
  <c r="AB12" i="15" s="1"/>
  <c r="AA40" i="13"/>
  <c r="AB11" i="15" s="1"/>
  <c r="AA36" i="13"/>
  <c r="AB7" i="15" s="1"/>
  <c r="AA38" i="13"/>
  <c r="AB9" i="15" s="1"/>
  <c r="AA39" i="13"/>
  <c r="AB10" i="15" s="1"/>
  <c r="AA43" i="13"/>
  <c r="AB14" i="15" s="1"/>
  <c r="AC62" i="13"/>
  <c r="AC64" i="13"/>
  <c r="AC61" i="13"/>
  <c r="AD79" i="13"/>
  <c r="AD81" i="13"/>
  <c r="AD78" i="13"/>
  <c r="Z48" i="13"/>
  <c r="AB45" i="13"/>
  <c r="Z65" i="13"/>
  <c r="AB47" i="13"/>
  <c r="AE30" i="13"/>
  <c r="AF24" i="13"/>
  <c r="AD17" i="13"/>
  <c r="AD21" i="13" s="1"/>
  <c r="AE60" i="15" s="1"/>
  <c r="AE69" i="15" s="1"/>
  <c r="AJ19" i="5" s="1"/>
  <c r="AD7" i="13"/>
  <c r="AE80" i="13" l="1"/>
  <c r="AF74" i="15"/>
  <c r="AF82" i="15" s="1"/>
  <c r="AK19" i="8" s="1"/>
  <c r="AE6" i="13"/>
  <c r="AD12" i="13"/>
  <c r="AE47" i="15" s="1"/>
  <c r="AH9" i="13"/>
  <c r="AK93" i="14"/>
  <c r="F87" i="14"/>
  <c r="AC56" i="13"/>
  <c r="AD23" i="15" s="1"/>
  <c r="AC58" i="13"/>
  <c r="AD25" i="15" s="1"/>
  <c r="AB15" i="15"/>
  <c r="AG18" i="7" s="1"/>
  <c r="AD41" i="15"/>
  <c r="AI18" i="8" s="1"/>
  <c r="AI20" i="8" s="1"/>
  <c r="AI22" i="8" s="1"/>
  <c r="AC28" i="15"/>
  <c r="AH18" i="5" s="1"/>
  <c r="AH20" i="5" s="1"/>
  <c r="AH22" i="5" s="1"/>
  <c r="AC54" i="13"/>
  <c r="AD21" i="15" s="1"/>
  <c r="AC55" i="13"/>
  <c r="AD22" i="15" s="1"/>
  <c r="AC51" i="13"/>
  <c r="AD18" i="15" s="1"/>
  <c r="AC57" i="13"/>
  <c r="AD24" i="15" s="1"/>
  <c r="AC60" i="13"/>
  <c r="AD27" i="15" s="1"/>
  <c r="AC52" i="13"/>
  <c r="AD19" i="15" s="1"/>
  <c r="AC53" i="13"/>
  <c r="AD20" i="15" s="1"/>
  <c r="AD63" i="13"/>
  <c r="AC59" i="13"/>
  <c r="AD26" i="15" s="1"/>
  <c r="AD76" i="13"/>
  <c r="AE39" i="15" s="1"/>
  <c r="AD70" i="13"/>
  <c r="AE33" i="15" s="1"/>
  <c r="AD71" i="13"/>
  <c r="AE34" i="15" s="1"/>
  <c r="AD69" i="13"/>
  <c r="AE32" i="15" s="1"/>
  <c r="AD72" i="13"/>
  <c r="AE35" i="15" s="1"/>
  <c r="AD73" i="13"/>
  <c r="AE36" i="15" s="1"/>
  <c r="AD74" i="13"/>
  <c r="AE37" i="15" s="1"/>
  <c r="AD68" i="13"/>
  <c r="AE31" i="15" s="1"/>
  <c r="AD75" i="13"/>
  <c r="AE38" i="15" s="1"/>
  <c r="AD77" i="13"/>
  <c r="AE40" i="15" s="1"/>
  <c r="AC44" i="13"/>
  <c r="AC46" i="13"/>
  <c r="AB36" i="13"/>
  <c r="AC7" i="15" s="1"/>
  <c r="AB35" i="13"/>
  <c r="AC6" i="15" s="1"/>
  <c r="AB82" i="13"/>
  <c r="AB43" i="13"/>
  <c r="AC14" i="15" s="1"/>
  <c r="AB40" i="13"/>
  <c r="AC11" i="15" s="1"/>
  <c r="AB41" i="13"/>
  <c r="AC12" i="15" s="1"/>
  <c r="AB38" i="13"/>
  <c r="AC9" i="15" s="1"/>
  <c r="AB39" i="13"/>
  <c r="AC10" i="15" s="1"/>
  <c r="AB34" i="13"/>
  <c r="AC5" i="15" s="1"/>
  <c r="AB42" i="13"/>
  <c r="AC13" i="15" s="1"/>
  <c r="AB37" i="13"/>
  <c r="AC8" i="15" s="1"/>
  <c r="AE78" i="13"/>
  <c r="AE79" i="13"/>
  <c r="AE81" i="13"/>
  <c r="AD61" i="13"/>
  <c r="AD62" i="13"/>
  <c r="AD64" i="13"/>
  <c r="AC45" i="13"/>
  <c r="AA48" i="13"/>
  <c r="AA65" i="13"/>
  <c r="AC47" i="13"/>
  <c r="AF30" i="13"/>
  <c r="AG24" i="13"/>
  <c r="AE17" i="13"/>
  <c r="AE21" i="13" s="1"/>
  <c r="AF60" i="15" s="1"/>
  <c r="AF69" i="15" s="1"/>
  <c r="AK19" i="5" s="1"/>
  <c r="AE7" i="13"/>
  <c r="AF80" i="13" l="1"/>
  <c r="AG74" i="15"/>
  <c r="AG82" i="15" s="1"/>
  <c r="AL19" i="8" s="1"/>
  <c r="AF6" i="13"/>
  <c r="AE12" i="13"/>
  <c r="AF47" i="15" s="1"/>
  <c r="AI9" i="13"/>
  <c r="AQ13" i="8"/>
  <c r="AQ15" i="8" s="1"/>
  <c r="F93" i="14"/>
  <c r="AC15" i="15"/>
  <c r="AH18" i="7" s="1"/>
  <c r="AD54" i="13"/>
  <c r="AE21" i="15" s="1"/>
  <c r="AD28" i="15"/>
  <c r="AI18" i="5" s="1"/>
  <c r="AI20" i="5" s="1"/>
  <c r="AI22" i="5" s="1"/>
  <c r="AD56" i="13"/>
  <c r="AE23" i="15" s="1"/>
  <c r="AE41" i="15"/>
  <c r="AJ18" i="8" s="1"/>
  <c r="AJ20" i="8" s="1"/>
  <c r="AJ22" i="8" s="1"/>
  <c r="AD57" i="13"/>
  <c r="AE24" i="15" s="1"/>
  <c r="AD60" i="13"/>
  <c r="AE27" i="15" s="1"/>
  <c r="AD52" i="13"/>
  <c r="AE19" i="15" s="1"/>
  <c r="AC40" i="13"/>
  <c r="AD11" i="15" s="1"/>
  <c r="AD59" i="13"/>
  <c r="AE26" i="15" s="1"/>
  <c r="AD58" i="13"/>
  <c r="AE25" i="15" s="1"/>
  <c r="AE63" i="13"/>
  <c r="AD55" i="13"/>
  <c r="AE22" i="15" s="1"/>
  <c r="AC35" i="13"/>
  <c r="AD6" i="15" s="1"/>
  <c r="AD53" i="13"/>
  <c r="AE20" i="15" s="1"/>
  <c r="AD51" i="13"/>
  <c r="AE18" i="15" s="1"/>
  <c r="AE68" i="13"/>
  <c r="AF31" i="15" s="1"/>
  <c r="AE70" i="13"/>
  <c r="AF33" i="15" s="1"/>
  <c r="AE74" i="13"/>
  <c r="AF37" i="15" s="1"/>
  <c r="AE71" i="13"/>
  <c r="AF34" i="15" s="1"/>
  <c r="AE72" i="13"/>
  <c r="AF35" i="15" s="1"/>
  <c r="AE73" i="13"/>
  <c r="AF36" i="15" s="1"/>
  <c r="AE75" i="13"/>
  <c r="AF38" i="15" s="1"/>
  <c r="AE76" i="13"/>
  <c r="AF39" i="15" s="1"/>
  <c r="AE77" i="13"/>
  <c r="AF40" i="15" s="1"/>
  <c r="AE69" i="13"/>
  <c r="AF32" i="15" s="1"/>
  <c r="AC82" i="13"/>
  <c r="AD44" i="13"/>
  <c r="AD46" i="13"/>
  <c r="AC42" i="13"/>
  <c r="AD13" i="15" s="1"/>
  <c r="AC39" i="13"/>
  <c r="AD10" i="15" s="1"/>
  <c r="AC37" i="13"/>
  <c r="AD8" i="15" s="1"/>
  <c r="AC41" i="13"/>
  <c r="AD12" i="15" s="1"/>
  <c r="AC34" i="13"/>
  <c r="AD5" i="15" s="1"/>
  <c r="AC38" i="13"/>
  <c r="AD9" i="15" s="1"/>
  <c r="AC36" i="13"/>
  <c r="AD7" i="15" s="1"/>
  <c r="AC43" i="13"/>
  <c r="AD14" i="15" s="1"/>
  <c r="AE61" i="13"/>
  <c r="AE64" i="13"/>
  <c r="AE62" i="13"/>
  <c r="AF81" i="13"/>
  <c r="AF79" i="13"/>
  <c r="AF78" i="13"/>
  <c r="AD45" i="13"/>
  <c r="AB48" i="13"/>
  <c r="AB65" i="13"/>
  <c r="AD47" i="13"/>
  <c r="AG30" i="13"/>
  <c r="AH24" i="13"/>
  <c r="AF17" i="13"/>
  <c r="AF21" i="13" s="1"/>
  <c r="AG60" i="15" s="1"/>
  <c r="AG69" i="15" s="1"/>
  <c r="AL19" i="5" s="1"/>
  <c r="AF7" i="13"/>
  <c r="AG80" i="13" l="1"/>
  <c r="AH74" i="15"/>
  <c r="AH82" i="15" s="1"/>
  <c r="AM19" i="8" s="1"/>
  <c r="AG6" i="13"/>
  <c r="AF12" i="13"/>
  <c r="AG47" i="15" s="1"/>
  <c r="AJ9" i="13"/>
  <c r="AE51" i="13"/>
  <c r="AF18" i="15" s="1"/>
  <c r="AE53" i="13"/>
  <c r="AF20" i="15" s="1"/>
  <c r="AF41" i="15"/>
  <c r="AK18" i="8" s="1"/>
  <c r="AK20" i="8" s="1"/>
  <c r="AK22" i="8" s="1"/>
  <c r="AE55" i="13"/>
  <c r="AF22" i="15" s="1"/>
  <c r="AD15" i="15"/>
  <c r="AI18" i="7" s="1"/>
  <c r="AE28" i="15"/>
  <c r="AJ18" i="5" s="1"/>
  <c r="AJ20" i="5" s="1"/>
  <c r="AJ22" i="5" s="1"/>
  <c r="AE60" i="13"/>
  <c r="AF27" i="15" s="1"/>
  <c r="AE58" i="13"/>
  <c r="AF25" i="15" s="1"/>
  <c r="AE59" i="13"/>
  <c r="AF26" i="15" s="1"/>
  <c r="AF63" i="13"/>
  <c r="AE54" i="13"/>
  <c r="AF21" i="15" s="1"/>
  <c r="AE57" i="13"/>
  <c r="AF24" i="15" s="1"/>
  <c r="AE56" i="13"/>
  <c r="AF23" i="15" s="1"/>
  <c r="AE52" i="13"/>
  <c r="AF19" i="15" s="1"/>
  <c r="AF68" i="13"/>
  <c r="AG31" i="15" s="1"/>
  <c r="AF76" i="13"/>
  <c r="AG39" i="15" s="1"/>
  <c r="AF69" i="13"/>
  <c r="AG32" i="15" s="1"/>
  <c r="AF75" i="13"/>
  <c r="AG38" i="15" s="1"/>
  <c r="AF77" i="13"/>
  <c r="AG40" i="15" s="1"/>
  <c r="AF70" i="13"/>
  <c r="AG33" i="15" s="1"/>
  <c r="AF71" i="13"/>
  <c r="AG34" i="15" s="1"/>
  <c r="AF74" i="13"/>
  <c r="AG37" i="15" s="1"/>
  <c r="AF72" i="13"/>
  <c r="AG35" i="15" s="1"/>
  <c r="AF73" i="13"/>
  <c r="AG36" i="15" s="1"/>
  <c r="AD42" i="13"/>
  <c r="AE13" i="15" s="1"/>
  <c r="AD35" i="13"/>
  <c r="AE6" i="15" s="1"/>
  <c r="AE44" i="13"/>
  <c r="AE46" i="13"/>
  <c r="AD34" i="13"/>
  <c r="AE5" i="15" s="1"/>
  <c r="AD40" i="13"/>
  <c r="AE11" i="15" s="1"/>
  <c r="AD39" i="13"/>
  <c r="AE10" i="15" s="1"/>
  <c r="AD41" i="13"/>
  <c r="AE12" i="15" s="1"/>
  <c r="AD38" i="13"/>
  <c r="AE9" i="15" s="1"/>
  <c r="AD37" i="13"/>
  <c r="AE8" i="15" s="1"/>
  <c r="AD43" i="13"/>
  <c r="AE14" i="15" s="1"/>
  <c r="AD36" i="13"/>
  <c r="AE7" i="15" s="1"/>
  <c r="AF64" i="13"/>
  <c r="AF62" i="13"/>
  <c r="AF61" i="13"/>
  <c r="AG79" i="13"/>
  <c r="AG81" i="13"/>
  <c r="AG78" i="13"/>
  <c r="AD82" i="13"/>
  <c r="AC48" i="13"/>
  <c r="AE45" i="13"/>
  <c r="AC65" i="13"/>
  <c r="AE47" i="13"/>
  <c r="AH30" i="13"/>
  <c r="AI24" i="13"/>
  <c r="AG17" i="13"/>
  <c r="AG21" i="13" s="1"/>
  <c r="AH60" i="15" s="1"/>
  <c r="AH69" i="15" s="1"/>
  <c r="AM19" i="5" s="1"/>
  <c r="AG7" i="13"/>
  <c r="AH80" i="13" l="1"/>
  <c r="AI74" i="15"/>
  <c r="AI82" i="15" s="1"/>
  <c r="AN19" i="8" s="1"/>
  <c r="AH6" i="13"/>
  <c r="AG12" i="13"/>
  <c r="AH47" i="15" s="1"/>
  <c r="AK9" i="13"/>
  <c r="AF28" i="15"/>
  <c r="AK18" i="5" s="1"/>
  <c r="AK20" i="5" s="1"/>
  <c r="AK22" i="5" s="1"/>
  <c r="AE38" i="13"/>
  <c r="AF9" i="15" s="1"/>
  <c r="AF53" i="13"/>
  <c r="AG20" i="15" s="1"/>
  <c r="AE15" i="15"/>
  <c r="AJ18" i="7" s="1"/>
  <c r="AG41" i="15"/>
  <c r="AL18" i="8" s="1"/>
  <c r="AL20" i="8" s="1"/>
  <c r="AL22" i="8" s="1"/>
  <c r="AF54" i="13"/>
  <c r="AG21" i="15" s="1"/>
  <c r="AF59" i="13"/>
  <c r="AG26" i="15" s="1"/>
  <c r="AF51" i="13"/>
  <c r="AG18" i="15" s="1"/>
  <c r="AF60" i="13"/>
  <c r="AG27" i="15" s="1"/>
  <c r="AF57" i="13"/>
  <c r="AG24" i="15" s="1"/>
  <c r="AF56" i="13"/>
  <c r="AG23" i="15" s="1"/>
  <c r="AF55" i="13"/>
  <c r="AG22" i="15" s="1"/>
  <c r="AG63" i="13"/>
  <c r="AF58" i="13"/>
  <c r="AG25" i="15" s="1"/>
  <c r="AF52" i="13"/>
  <c r="AG19" i="15" s="1"/>
  <c r="AG77" i="13"/>
  <c r="AH40" i="15" s="1"/>
  <c r="AG73" i="13"/>
  <c r="AH36" i="15" s="1"/>
  <c r="AG69" i="13"/>
  <c r="AH32" i="15" s="1"/>
  <c r="AG75" i="13"/>
  <c r="AH38" i="15" s="1"/>
  <c r="AG71" i="13"/>
  <c r="AH34" i="15" s="1"/>
  <c r="AG68" i="13"/>
  <c r="AH31" i="15" s="1"/>
  <c r="AG76" i="13"/>
  <c r="AH39" i="15" s="1"/>
  <c r="AG74" i="13"/>
  <c r="AH37" i="15" s="1"/>
  <c r="AG72" i="13"/>
  <c r="AH35" i="15" s="1"/>
  <c r="AG70" i="13"/>
  <c r="AH33" i="15" s="1"/>
  <c r="AE34" i="13"/>
  <c r="AF5" i="15" s="1"/>
  <c r="AE82" i="13"/>
  <c r="AE41" i="13"/>
  <c r="AF12" i="15" s="1"/>
  <c r="AE37" i="13"/>
  <c r="AF8" i="15" s="1"/>
  <c r="AF44" i="13"/>
  <c r="AF46" i="13"/>
  <c r="AE36" i="13"/>
  <c r="AF7" i="15" s="1"/>
  <c r="AE35" i="13"/>
  <c r="AF6" i="15" s="1"/>
  <c r="AE43" i="13"/>
  <c r="AF14" i="15" s="1"/>
  <c r="AE42" i="13"/>
  <c r="AF13" i="15" s="1"/>
  <c r="AE40" i="13"/>
  <c r="AF11" i="15" s="1"/>
  <c r="AE39" i="13"/>
  <c r="AF10" i="15" s="1"/>
  <c r="AG62" i="13"/>
  <c r="AG64" i="13"/>
  <c r="AG61" i="13"/>
  <c r="AH79" i="13"/>
  <c r="AH78" i="13"/>
  <c r="AH81" i="13"/>
  <c r="AF45" i="13"/>
  <c r="AD65" i="13"/>
  <c r="AD48" i="13"/>
  <c r="AF47" i="13"/>
  <c r="AI30" i="13"/>
  <c r="AJ24" i="13"/>
  <c r="AH7" i="13"/>
  <c r="AH17" i="13"/>
  <c r="AH21" i="13" s="1"/>
  <c r="AI60" i="15" s="1"/>
  <c r="AI69" i="15" s="1"/>
  <c r="AN19" i="5" s="1"/>
  <c r="AI80" i="13" l="1"/>
  <c r="AJ74" i="15"/>
  <c r="AJ82" i="15" s="1"/>
  <c r="AO19" i="8" s="1"/>
  <c r="AI6" i="13"/>
  <c r="AH12" i="13"/>
  <c r="AI47" i="15" s="1"/>
  <c r="AG57" i="13"/>
  <c r="AH24" i="15" s="1"/>
  <c r="AG28" i="15"/>
  <c r="AL18" i="5" s="1"/>
  <c r="AL20" i="5" s="1"/>
  <c r="AL22" i="5" s="1"/>
  <c r="AG52" i="13"/>
  <c r="AH19" i="15" s="1"/>
  <c r="AG59" i="13"/>
  <c r="AH26" i="15" s="1"/>
  <c r="AF15" i="15"/>
  <c r="AK18" i="7" s="1"/>
  <c r="AH41" i="15"/>
  <c r="AM18" i="8" s="1"/>
  <c r="AM20" i="8" s="1"/>
  <c r="AM22" i="8" s="1"/>
  <c r="AG54" i="13"/>
  <c r="AH21" i="15" s="1"/>
  <c r="AG51" i="13"/>
  <c r="AH18" i="15" s="1"/>
  <c r="AG58" i="13"/>
  <c r="AH25" i="15" s="1"/>
  <c r="AG53" i="13"/>
  <c r="AH20" i="15" s="1"/>
  <c r="AG56" i="13"/>
  <c r="AH23" i="15" s="1"/>
  <c r="AH63" i="13"/>
  <c r="AG55" i="13"/>
  <c r="AH22" i="15" s="1"/>
  <c r="AG60" i="13"/>
  <c r="AH27" i="15" s="1"/>
  <c r="AH75" i="13"/>
  <c r="AI38" i="15" s="1"/>
  <c r="AH68" i="13"/>
  <c r="AI31" i="15" s="1"/>
  <c r="AH70" i="13"/>
  <c r="AI33" i="15" s="1"/>
  <c r="AH77" i="13"/>
  <c r="AI40" i="15" s="1"/>
  <c r="AH73" i="13"/>
  <c r="AI36" i="15" s="1"/>
  <c r="AH76" i="13"/>
  <c r="AI39" i="15" s="1"/>
  <c r="AH69" i="13"/>
  <c r="AI32" i="15" s="1"/>
  <c r="AH71" i="13"/>
  <c r="AI34" i="15" s="1"/>
  <c r="AH72" i="13"/>
  <c r="AI35" i="15" s="1"/>
  <c r="AH74" i="13"/>
  <c r="AI37" i="15" s="1"/>
  <c r="AF82" i="13"/>
  <c r="AG44" i="13"/>
  <c r="AG46" i="13"/>
  <c r="AF36" i="13"/>
  <c r="AG7" i="15" s="1"/>
  <c r="AF34" i="13"/>
  <c r="AG5" i="15" s="1"/>
  <c r="AF40" i="13"/>
  <c r="AG11" i="15" s="1"/>
  <c r="AF37" i="13"/>
  <c r="AG8" i="15" s="1"/>
  <c r="AF43" i="13"/>
  <c r="AG14" i="15" s="1"/>
  <c r="AF35" i="13"/>
  <c r="AG6" i="15" s="1"/>
  <c r="AF41" i="13"/>
  <c r="AG12" i="15" s="1"/>
  <c r="AF38" i="13"/>
  <c r="AG9" i="15" s="1"/>
  <c r="AF42" i="13"/>
  <c r="AG13" i="15" s="1"/>
  <c r="AF39" i="13"/>
  <c r="AG10" i="15" s="1"/>
  <c r="AH61" i="13"/>
  <c r="AH62" i="13"/>
  <c r="AH64" i="13"/>
  <c r="AI78" i="13"/>
  <c r="AI79" i="13"/>
  <c r="AI81" i="13"/>
  <c r="AJ30" i="13"/>
  <c r="AK24" i="13"/>
  <c r="AK30" i="13" s="1"/>
  <c r="AG45" i="13"/>
  <c r="AE48" i="13"/>
  <c r="AE65" i="13"/>
  <c r="AG47" i="13"/>
  <c r="AI7" i="13"/>
  <c r="AI17" i="13"/>
  <c r="AI21" i="13" s="1"/>
  <c r="AJ60" i="15" s="1"/>
  <c r="AJ69" i="15" s="1"/>
  <c r="AO19" i="5" s="1"/>
  <c r="AJ80" i="13" l="1"/>
  <c r="AK74" i="15"/>
  <c r="AK82" i="15" s="1"/>
  <c r="AP19" i="8" s="1"/>
  <c r="AK80" i="13"/>
  <c r="AL74" i="15"/>
  <c r="AJ6" i="13"/>
  <c r="AI12" i="13"/>
  <c r="AJ47" i="15" s="1"/>
  <c r="AI41" i="15"/>
  <c r="AN18" i="8" s="1"/>
  <c r="AN20" i="8" s="1"/>
  <c r="AN22" i="8" s="1"/>
  <c r="AH28" i="15"/>
  <c r="AM18" i="5" s="1"/>
  <c r="AM20" i="5" s="1"/>
  <c r="AM22" i="5" s="1"/>
  <c r="AG15" i="15"/>
  <c r="AL18" i="7" s="1"/>
  <c r="AH58" i="13"/>
  <c r="AI25" i="15" s="1"/>
  <c r="AH57" i="13"/>
  <c r="AI24" i="15" s="1"/>
  <c r="AH56" i="13"/>
  <c r="AI23" i="15" s="1"/>
  <c r="AI63" i="13"/>
  <c r="AH59" i="13"/>
  <c r="AI26" i="15" s="1"/>
  <c r="AH53" i="13"/>
  <c r="AI20" i="15" s="1"/>
  <c r="AH54" i="13"/>
  <c r="AI21" i="15" s="1"/>
  <c r="AH55" i="13"/>
  <c r="AI22" i="15" s="1"/>
  <c r="AH60" i="13"/>
  <c r="AI27" i="15" s="1"/>
  <c r="AH52" i="13"/>
  <c r="AI19" i="15" s="1"/>
  <c r="AG38" i="13"/>
  <c r="AH9" i="15" s="1"/>
  <c r="AH51" i="13"/>
  <c r="AI18" i="15" s="1"/>
  <c r="AI76" i="13"/>
  <c r="AJ39" i="15" s="1"/>
  <c r="AI70" i="13"/>
  <c r="AJ33" i="15" s="1"/>
  <c r="AI73" i="13"/>
  <c r="AJ36" i="15" s="1"/>
  <c r="AI74" i="13"/>
  <c r="AJ37" i="15" s="1"/>
  <c r="AI75" i="13"/>
  <c r="AJ38" i="15" s="1"/>
  <c r="AI69" i="13"/>
  <c r="AJ32" i="15" s="1"/>
  <c r="AI77" i="13"/>
  <c r="AJ40" i="15" s="1"/>
  <c r="AI72" i="13"/>
  <c r="AJ35" i="15" s="1"/>
  <c r="AI68" i="13"/>
  <c r="AJ31" i="15" s="1"/>
  <c r="AI71" i="13"/>
  <c r="AJ34" i="15" s="1"/>
  <c r="AG39" i="13"/>
  <c r="AH10" i="15" s="1"/>
  <c r="AG36" i="13"/>
  <c r="AH7" i="15" s="1"/>
  <c r="AG34" i="13"/>
  <c r="AH5" i="15" s="1"/>
  <c r="AH44" i="13"/>
  <c r="AH46" i="13"/>
  <c r="AG82" i="13"/>
  <c r="AG41" i="13"/>
  <c r="AH12" i="15" s="1"/>
  <c r="AG43" i="13"/>
  <c r="AH14" i="15" s="1"/>
  <c r="AG37" i="13"/>
  <c r="AH8" i="15" s="1"/>
  <c r="AG35" i="13"/>
  <c r="AH6" i="15" s="1"/>
  <c r="AG42" i="13"/>
  <c r="AH13" i="15" s="1"/>
  <c r="AG40" i="13"/>
  <c r="AH11" i="15" s="1"/>
  <c r="AJ81" i="13"/>
  <c r="AJ78" i="13"/>
  <c r="AJ79" i="13"/>
  <c r="AI61" i="13"/>
  <c r="AI62" i="13"/>
  <c r="AI64" i="13"/>
  <c r="AK79" i="13"/>
  <c r="AK81" i="13"/>
  <c r="AK78" i="13"/>
  <c r="AF48" i="13"/>
  <c r="AH45" i="13"/>
  <c r="AF65" i="13"/>
  <c r="AH47" i="13"/>
  <c r="AJ7" i="13"/>
  <c r="AJ17" i="13"/>
  <c r="G18" i="7"/>
  <c r="H18" i="7" s="1"/>
  <c r="AL82" i="15" l="1"/>
  <c r="G74" i="15"/>
  <c r="AK6" i="13"/>
  <c r="AJ12" i="13"/>
  <c r="AK47" i="15" s="1"/>
  <c r="AI51" i="13"/>
  <c r="AJ18" i="15" s="1"/>
  <c r="AH15" i="15"/>
  <c r="AM18" i="7" s="1"/>
  <c r="AJ41" i="15"/>
  <c r="AO18" i="8" s="1"/>
  <c r="AO20" i="8" s="1"/>
  <c r="AO22" i="8" s="1"/>
  <c r="AI28" i="15"/>
  <c r="AN18" i="5" s="1"/>
  <c r="AN20" i="5" s="1"/>
  <c r="AN22" i="5" s="1"/>
  <c r="AI53" i="13"/>
  <c r="AJ20" i="15" s="1"/>
  <c r="AI56" i="13"/>
  <c r="AJ23" i="15" s="1"/>
  <c r="AI59" i="13"/>
  <c r="AJ26" i="15" s="1"/>
  <c r="AI52" i="13"/>
  <c r="AJ19" i="15" s="1"/>
  <c r="AI57" i="13"/>
  <c r="AJ24" i="15" s="1"/>
  <c r="AI54" i="13"/>
  <c r="AJ21" i="15" s="1"/>
  <c r="AI55" i="13"/>
  <c r="AJ22" i="15" s="1"/>
  <c r="AI58" i="13"/>
  <c r="AJ25" i="15" s="1"/>
  <c r="AI60" i="13"/>
  <c r="AJ27" i="15" s="1"/>
  <c r="AK73" i="13"/>
  <c r="AL36" i="15" s="1"/>
  <c r="AK68" i="13"/>
  <c r="AL31" i="15" s="1"/>
  <c r="AK77" i="13"/>
  <c r="AL40" i="15" s="1"/>
  <c r="AK71" i="13"/>
  <c r="AL34" i="15" s="1"/>
  <c r="AK69" i="13"/>
  <c r="AL32" i="15" s="1"/>
  <c r="AK76" i="13"/>
  <c r="AL39" i="15" s="1"/>
  <c r="AK72" i="13"/>
  <c r="AL35" i="15" s="1"/>
  <c r="AK74" i="13"/>
  <c r="AL37" i="15" s="1"/>
  <c r="AK70" i="13"/>
  <c r="AL33" i="15" s="1"/>
  <c r="AK75" i="13"/>
  <c r="AL38" i="15" s="1"/>
  <c r="AJ74" i="13"/>
  <c r="AK37" i="15" s="1"/>
  <c r="AJ77" i="13"/>
  <c r="AK40" i="15" s="1"/>
  <c r="AJ71" i="13"/>
  <c r="AK34" i="15" s="1"/>
  <c r="AJ72" i="13"/>
  <c r="AK35" i="15" s="1"/>
  <c r="AJ76" i="13"/>
  <c r="AK39" i="15" s="1"/>
  <c r="AJ73" i="13"/>
  <c r="AK36" i="15" s="1"/>
  <c r="AJ69" i="13"/>
  <c r="AK32" i="15" s="1"/>
  <c r="AJ70" i="13"/>
  <c r="AK33" i="15" s="1"/>
  <c r="AJ75" i="13"/>
  <c r="AK38" i="15" s="1"/>
  <c r="AJ68" i="13"/>
  <c r="AK31" i="15" s="1"/>
  <c r="AH42" i="13"/>
  <c r="AI13" i="15" s="1"/>
  <c r="AH35" i="13"/>
  <c r="AI6" i="15" s="1"/>
  <c r="AH37" i="13"/>
  <c r="AI8" i="15" s="1"/>
  <c r="AH43" i="13"/>
  <c r="AI14" i="15" s="1"/>
  <c r="AI44" i="13"/>
  <c r="AI46" i="13"/>
  <c r="AH82" i="13"/>
  <c r="AH38" i="13"/>
  <c r="AI9" i="15" s="1"/>
  <c r="AH34" i="13"/>
  <c r="AI5" i="15" s="1"/>
  <c r="AH40" i="13"/>
  <c r="AI11" i="15" s="1"/>
  <c r="AH39" i="13"/>
  <c r="AI10" i="15" s="1"/>
  <c r="AH41" i="13"/>
  <c r="AI12" i="15" s="1"/>
  <c r="AH36" i="13"/>
  <c r="AI7" i="15" s="1"/>
  <c r="AJ21" i="13"/>
  <c r="AK60" i="15" s="1"/>
  <c r="AK69" i="15" s="1"/>
  <c r="AP19" i="5" s="1"/>
  <c r="AK17" i="13"/>
  <c r="AK21" i="13" s="1"/>
  <c r="AL60" i="15" s="1"/>
  <c r="AI45" i="13"/>
  <c r="AK7" i="13"/>
  <c r="AG48" i="13"/>
  <c r="AG65" i="13"/>
  <c r="AI47" i="13"/>
  <c r="G19" i="7"/>
  <c r="H19" i="7" s="1"/>
  <c r="AL69" i="15" l="1"/>
  <c r="G60" i="15"/>
  <c r="AQ19" i="8"/>
  <c r="G82" i="15"/>
  <c r="AK12" i="13"/>
  <c r="G31" i="15"/>
  <c r="G34" i="15"/>
  <c r="G35" i="15"/>
  <c r="G40" i="15"/>
  <c r="AJ28" i="15"/>
  <c r="AO18" i="5" s="1"/>
  <c r="AO20" i="5" s="1"/>
  <c r="AO22" i="5" s="1"/>
  <c r="AK41" i="15"/>
  <c r="AP18" i="8" s="1"/>
  <c r="AP20" i="8" s="1"/>
  <c r="AP22" i="8" s="1"/>
  <c r="G39" i="15"/>
  <c r="AI15" i="15"/>
  <c r="AN18" i="7" s="1"/>
  <c r="G33" i="15"/>
  <c r="AL41" i="15"/>
  <c r="G32" i="15"/>
  <c r="G36" i="15"/>
  <c r="G38" i="15"/>
  <c r="AI34" i="13"/>
  <c r="AJ5" i="15" s="1"/>
  <c r="G37" i="15"/>
  <c r="AK63" i="13"/>
  <c r="AJ63" i="13"/>
  <c r="AI82" i="13"/>
  <c r="AK44" i="13"/>
  <c r="AJ44" i="13"/>
  <c r="AJ46" i="13"/>
  <c r="AI40" i="13"/>
  <c r="AJ11" i="15" s="1"/>
  <c r="AI39" i="13"/>
  <c r="AJ10" i="15" s="1"/>
  <c r="AI43" i="13"/>
  <c r="AJ14" i="15" s="1"/>
  <c r="AI37" i="13"/>
  <c r="AJ8" i="15" s="1"/>
  <c r="AI42" i="13"/>
  <c r="AJ13" i="15" s="1"/>
  <c r="AI41" i="13"/>
  <c r="AJ12" i="15" s="1"/>
  <c r="AI35" i="13"/>
  <c r="AJ6" i="15" s="1"/>
  <c r="AI38" i="13"/>
  <c r="AJ9" i="15" s="1"/>
  <c r="AI36" i="13"/>
  <c r="AJ7" i="15" s="1"/>
  <c r="AJ64" i="13"/>
  <c r="AJ62" i="13"/>
  <c r="AJ61" i="13"/>
  <c r="AJ47" i="13"/>
  <c r="AK62" i="13"/>
  <c r="AK64" i="13"/>
  <c r="AK61" i="13"/>
  <c r="AJ45" i="13"/>
  <c r="AH65" i="13"/>
  <c r="AH48" i="13"/>
  <c r="B6" i="10"/>
  <c r="B7" i="10"/>
  <c r="C8" i="4"/>
  <c r="B8" i="10" s="1"/>
  <c r="B5" i="10"/>
  <c r="A6" i="10"/>
  <c r="A7" i="10"/>
  <c r="A8" i="10"/>
  <c r="A5" i="10"/>
  <c r="AK46" i="13" l="1"/>
  <c r="AL47" i="15"/>
  <c r="AQ19" i="5"/>
  <c r="G69" i="15"/>
  <c r="AK45" i="13"/>
  <c r="AK47" i="13"/>
  <c r="AK41" i="13" s="1"/>
  <c r="AL12" i="15" s="1"/>
  <c r="G41" i="15"/>
  <c r="AQ18" i="8"/>
  <c r="AQ20" i="8" s="1"/>
  <c r="AQ22" i="8" s="1"/>
  <c r="AK52" i="13"/>
  <c r="AL19" i="15" s="1"/>
  <c r="AJ51" i="13"/>
  <c r="AK18" i="15" s="1"/>
  <c r="AK58" i="13"/>
  <c r="AL25" i="15" s="1"/>
  <c r="AK54" i="13"/>
  <c r="AL21" i="15" s="1"/>
  <c r="AJ55" i="13"/>
  <c r="AK22" i="15" s="1"/>
  <c r="AJ15" i="15"/>
  <c r="AO18" i="7" s="1"/>
  <c r="AJ60" i="13"/>
  <c r="AK27" i="15" s="1"/>
  <c r="AJ54" i="13"/>
  <c r="AK21" i="15" s="1"/>
  <c r="AJ53" i="13"/>
  <c r="AK20" i="15" s="1"/>
  <c r="AK51" i="13"/>
  <c r="AL18" i="15" s="1"/>
  <c r="AK60" i="13"/>
  <c r="AJ52" i="13"/>
  <c r="AK19" i="15" s="1"/>
  <c r="AJ57" i="13"/>
  <c r="AK24" i="15" s="1"/>
  <c r="AK53" i="13"/>
  <c r="AL20" i="15" s="1"/>
  <c r="AK56" i="13"/>
  <c r="AL23" i="15" s="1"/>
  <c r="AJ58" i="13"/>
  <c r="AK25" i="15" s="1"/>
  <c r="AK59" i="13"/>
  <c r="AL26" i="15" s="1"/>
  <c r="AK55" i="13"/>
  <c r="AL22" i="15" s="1"/>
  <c r="AJ56" i="13"/>
  <c r="AK23" i="15" s="1"/>
  <c r="AJ59" i="13"/>
  <c r="AK26" i="15" s="1"/>
  <c r="AK57" i="13"/>
  <c r="AJ38" i="13"/>
  <c r="AK9" i="15" s="1"/>
  <c r="AJ41" i="13"/>
  <c r="AK12" i="15" s="1"/>
  <c r="AJ36" i="13"/>
  <c r="AK7" i="15" s="1"/>
  <c r="AJ42" i="13"/>
  <c r="AK13" i="15" s="1"/>
  <c r="AJ34" i="13"/>
  <c r="AK5" i="15" s="1"/>
  <c r="AJ37" i="13"/>
  <c r="AK8" i="15" s="1"/>
  <c r="AJ43" i="13"/>
  <c r="AK14" i="15" s="1"/>
  <c r="AJ35" i="13"/>
  <c r="AK6" i="15" s="1"/>
  <c r="AJ40" i="13"/>
  <c r="AK11" i="15" s="1"/>
  <c r="AJ39" i="13"/>
  <c r="AK10" i="15" s="1"/>
  <c r="AI65" i="13"/>
  <c r="AI48" i="13"/>
  <c r="AK38" i="13" l="1"/>
  <c r="AK35" i="13"/>
  <c r="AL6" i="15" s="1"/>
  <c r="AL27" i="15"/>
  <c r="G27" i="15" s="1"/>
  <c r="AL24" i="15"/>
  <c r="G24" i="15" s="1"/>
  <c r="AL9" i="15"/>
  <c r="G9" i="15" s="1"/>
  <c r="AK42" i="13"/>
  <c r="AL13" i="15" s="1"/>
  <c r="G13" i="15" s="1"/>
  <c r="AK36" i="13"/>
  <c r="AL7" i="15" s="1"/>
  <c r="G7" i="15" s="1"/>
  <c r="AK43" i="13"/>
  <c r="AL14" i="15" s="1"/>
  <c r="G14" i="15" s="1"/>
  <c r="AK40" i="13"/>
  <c r="AL11" i="15" s="1"/>
  <c r="G11" i="15" s="1"/>
  <c r="AK37" i="13"/>
  <c r="AK39" i="13"/>
  <c r="AL10" i="15" s="1"/>
  <c r="G10" i="15" s="1"/>
  <c r="AK34" i="13"/>
  <c r="G19" i="15"/>
  <c r="G6" i="15"/>
  <c r="G21" i="15"/>
  <c r="AK15" i="15"/>
  <c r="AP18" i="7" s="1"/>
  <c r="G23" i="15"/>
  <c r="AK28" i="15"/>
  <c r="AP18" i="5" s="1"/>
  <c r="AP20" i="5" s="1"/>
  <c r="AP22" i="5" s="1"/>
  <c r="G22" i="15"/>
  <c r="G20" i="15"/>
  <c r="G18" i="15"/>
  <c r="J28" i="15" s="1"/>
  <c r="G25" i="15"/>
  <c r="G12" i="15"/>
  <c r="G26" i="15"/>
  <c r="AK82" i="13"/>
  <c r="AJ82" i="13"/>
  <c r="AJ65" i="13"/>
  <c r="AJ48" i="13"/>
  <c r="AK65" i="13"/>
  <c r="D8" i="8"/>
  <c r="B8" i="8"/>
  <c r="D7" i="8"/>
  <c r="B7" i="8"/>
  <c r="D6" i="8"/>
  <c r="B6" i="8"/>
  <c r="B5" i="8"/>
  <c r="D8" i="5"/>
  <c r="B8" i="5"/>
  <c r="D7" i="5"/>
  <c r="B7" i="5"/>
  <c r="D6" i="5"/>
  <c r="B6" i="5"/>
  <c r="B5" i="5"/>
  <c r="AL28" i="15" l="1"/>
  <c r="AQ18" i="5" s="1"/>
  <c r="AQ20" i="5" s="1"/>
  <c r="AQ22" i="5" s="1"/>
  <c r="AL5" i="15"/>
  <c r="AK48" i="13"/>
  <c r="AL8" i="15"/>
  <c r="G8" i="15" s="1"/>
  <c r="G28" i="15"/>
  <c r="O18" i="5"/>
  <c r="AL15" i="15" l="1"/>
  <c r="AQ18" i="7" s="1"/>
  <c r="G5" i="15"/>
  <c r="O20" i="5"/>
  <c r="O22" i="5" s="1"/>
  <c r="K18" i="5"/>
  <c r="G12" i="7"/>
  <c r="H12" i="7" s="1"/>
  <c r="G15" i="15" l="1"/>
  <c r="K22" i="5"/>
  <c r="D29" i="5"/>
  <c r="C14" i="10" s="1"/>
  <c r="D28" i="5"/>
  <c r="B14" i="10" s="1"/>
  <c r="D30" i="5"/>
  <c r="D14" i="10" s="1"/>
  <c r="K20" i="5"/>
  <c r="D8" i="7"/>
  <c r="B8" i="7"/>
  <c r="D7" i="7"/>
  <c r="B7" i="7"/>
  <c r="D6" i="7"/>
  <c r="B6" i="7"/>
  <c r="H56" i="15" l="1"/>
  <c r="M19" i="7" s="1"/>
  <c r="M20" i="7" s="1"/>
  <c r="M24" i="8" s="1"/>
  <c r="I56" i="15" l="1"/>
  <c r="N19" i="7" s="1"/>
  <c r="N20" i="7" s="1"/>
  <c r="M24" i="5"/>
  <c r="J56" i="15" l="1"/>
  <c r="O19" i="7" s="1"/>
  <c r="O20" i="7" s="1"/>
  <c r="N24" i="5"/>
  <c r="N24" i="8"/>
  <c r="K56" i="15" l="1"/>
  <c r="O24" i="5"/>
  <c r="O24" i="8"/>
  <c r="L56" i="15" l="1"/>
  <c r="Q19" i="7" s="1"/>
  <c r="Q20" i="7" s="1"/>
  <c r="P19" i="7"/>
  <c r="M56" i="15" l="1"/>
  <c r="Q24" i="8"/>
  <c r="Q24" i="5"/>
  <c r="P20" i="7"/>
  <c r="N56" i="15" l="1"/>
  <c r="S19" i="7" s="1"/>
  <c r="S20" i="7" s="1"/>
  <c r="P24" i="5"/>
  <c r="P24" i="8"/>
  <c r="R19" i="7"/>
  <c r="R20" i="7" l="1"/>
  <c r="S24" i="8"/>
  <c r="S24" i="5"/>
  <c r="O56" i="15"/>
  <c r="T19" i="7" s="1"/>
  <c r="T20" i="7" s="1"/>
  <c r="P56" i="15" l="1"/>
  <c r="U19" i="7" s="1"/>
  <c r="U20" i="7" s="1"/>
  <c r="T24" i="8"/>
  <c r="T24" i="5"/>
  <c r="R24" i="5"/>
  <c r="R24" i="8"/>
  <c r="Q56" i="15" l="1"/>
  <c r="V19" i="7" s="1"/>
  <c r="V20" i="7" s="1"/>
  <c r="U24" i="5"/>
  <c r="U24" i="8"/>
  <c r="R56" i="15" l="1"/>
  <c r="W19" i="7" s="1"/>
  <c r="W20" i="7" s="1"/>
  <c r="V24" i="5"/>
  <c r="V24" i="8"/>
  <c r="S56" i="15" l="1"/>
  <c r="X19" i="7" s="1"/>
  <c r="X20" i="7" s="1"/>
  <c r="W24" i="5"/>
  <c r="W24" i="8"/>
  <c r="X24" i="5" l="1"/>
  <c r="X24" i="8"/>
  <c r="T56" i="15"/>
  <c r="Y19" i="7" s="1"/>
  <c r="Y20" i="7" s="1"/>
  <c r="U56" i="15" l="1"/>
  <c r="Z19" i="7" s="1"/>
  <c r="Z20" i="7" s="1"/>
  <c r="Y24" i="5"/>
  <c r="Y24" i="8"/>
  <c r="Z24" i="5" l="1"/>
  <c r="Z24" i="8"/>
  <c r="V56" i="15"/>
  <c r="AA19" i="7" s="1"/>
  <c r="W56" i="15" l="1"/>
  <c r="AB19" i="7" s="1"/>
  <c r="AB20" i="7" s="1"/>
  <c r="AA20" i="7"/>
  <c r="K19" i="7"/>
  <c r="X56" i="15" l="1"/>
  <c r="AC19" i="7" s="1"/>
  <c r="AC20" i="7" s="1"/>
  <c r="AA24" i="8"/>
  <c r="AA24" i="5"/>
  <c r="K20" i="7"/>
  <c r="AB24" i="5"/>
  <c r="AB24" i="8"/>
  <c r="K24" i="5" l="1"/>
  <c r="D33" i="5"/>
  <c r="C15" i="10" s="1"/>
  <c r="D34" i="5"/>
  <c r="D15" i="10" s="1"/>
  <c r="D32" i="5"/>
  <c r="B15" i="10" s="1"/>
  <c r="K24" i="8"/>
  <c r="D32" i="8"/>
  <c r="B18" i="10" s="1"/>
  <c r="D34" i="8"/>
  <c r="D33" i="8"/>
  <c r="Y56" i="15"/>
  <c r="AD19" i="7" s="1"/>
  <c r="AD20" i="7" s="1"/>
  <c r="AC24" i="8"/>
  <c r="AC24" i="5"/>
  <c r="D18" i="10" l="1"/>
  <c r="C18" i="10"/>
  <c r="AD24" i="5"/>
  <c r="AD24" i="8"/>
  <c r="Z56" i="15"/>
  <c r="AE19" i="7" s="1"/>
  <c r="AE20" i="7" s="1"/>
  <c r="AA56" i="15" l="1"/>
  <c r="AF19" i="7" s="1"/>
  <c r="AF20" i="7" s="1"/>
  <c r="AE24" i="5"/>
  <c r="AE24" i="8"/>
  <c r="AF24" i="5" l="1"/>
  <c r="AF24" i="8"/>
  <c r="AB56" i="15"/>
  <c r="AG19" i="7" s="1"/>
  <c r="AG20" i="7" s="1"/>
  <c r="AG24" i="5" l="1"/>
  <c r="AG24" i="8"/>
  <c r="AC56" i="15"/>
  <c r="AH19" i="7" s="1"/>
  <c r="AH20" i="7" s="1"/>
  <c r="AH24" i="5" l="1"/>
  <c r="AH24" i="8"/>
  <c r="AD56" i="15"/>
  <c r="AI19" i="7" s="1"/>
  <c r="AI20" i="7" s="1"/>
  <c r="AI24" i="5" l="1"/>
  <c r="AI24" i="8"/>
  <c r="AE56" i="15"/>
  <c r="AJ19" i="7" s="1"/>
  <c r="AJ20" i="7" s="1"/>
  <c r="AF56" i="15" l="1"/>
  <c r="AK19" i="7" s="1"/>
  <c r="AK20" i="7" s="1"/>
  <c r="AJ24" i="5"/>
  <c r="AJ24" i="8"/>
  <c r="AG56" i="15" l="1"/>
  <c r="AL19" i="7" s="1"/>
  <c r="AL20" i="7" s="1"/>
  <c r="AK24" i="8"/>
  <c r="AK24" i="5"/>
  <c r="AL24" i="8" l="1"/>
  <c r="AL24" i="5"/>
  <c r="AH56" i="15"/>
  <c r="AM19" i="7" s="1"/>
  <c r="AM20" i="7" s="1"/>
  <c r="AM24" i="5" l="1"/>
  <c r="AM24" i="8"/>
  <c r="AI56" i="15"/>
  <c r="AN19" i="7" s="1"/>
  <c r="AN20" i="7" s="1"/>
  <c r="AJ56" i="15" l="1"/>
  <c r="AO19" i="7" s="1"/>
  <c r="AO20" i="7" s="1"/>
  <c r="AN24" i="5"/>
  <c r="AN24" i="8"/>
  <c r="AK56" i="15" l="1"/>
  <c r="AP19" i="7" s="1"/>
  <c r="AP20" i="7" s="1"/>
  <c r="AO24" i="5"/>
  <c r="AO24" i="8"/>
  <c r="AL56" i="15" l="1"/>
  <c r="G47" i="15"/>
  <c r="AP24" i="8"/>
  <c r="AP24" i="5"/>
  <c r="AQ19" i="7" l="1"/>
  <c r="AQ20" i="7" s="1"/>
  <c r="G56" i="15"/>
  <c r="AQ24" i="8" l="1"/>
  <c r="AQ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 Carr</author>
  </authors>
  <commentList>
    <comment ref="C19" authorId="0" shapeId="0" xr:uid="{00000000-0006-0000-0400-000001000000}">
      <text>
        <r>
          <rPr>
            <b/>
            <sz val="9"/>
            <color indexed="81"/>
            <rFont val="Tahoma"/>
            <family val="2"/>
          </rPr>
          <t>Any direct transport cost associated with the organics project.</t>
        </r>
      </text>
    </comment>
    <comment ref="C29" authorId="0" shapeId="0" xr:uid="{00000000-0006-0000-0400-000002000000}">
      <text>
        <r>
          <rPr>
            <b/>
            <sz val="9"/>
            <color indexed="81"/>
            <rFont val="Tahoma"/>
            <family val="2"/>
          </rPr>
          <t>Any direct transport cost associated with the organics project.</t>
        </r>
      </text>
    </comment>
    <comment ref="C45" authorId="0" shapeId="0" xr:uid="{00000000-0006-0000-0400-000003000000}">
      <text>
        <r>
          <rPr>
            <b/>
            <sz val="9"/>
            <color indexed="81"/>
            <rFont val="Tahoma"/>
            <family val="2"/>
          </rPr>
          <t>Rod Carr:</t>
        </r>
        <r>
          <rPr>
            <sz val="9"/>
            <color indexed="81"/>
            <rFont val="Tahoma"/>
            <family val="2"/>
          </rPr>
          <t xml:space="preserve">
Does it cost the proponent anything to transport the inputs?
</t>
        </r>
      </text>
    </comment>
    <comment ref="C46" authorId="0" shapeId="0" xr:uid="{00000000-0006-0000-0400-000004000000}">
      <text>
        <r>
          <rPr>
            <b/>
            <sz val="9"/>
            <color indexed="81"/>
            <rFont val="Tahoma"/>
            <family val="2"/>
          </rPr>
          <t>Rod Carr:</t>
        </r>
        <r>
          <rPr>
            <sz val="9"/>
            <color indexed="81"/>
            <rFont val="Tahoma"/>
            <family val="2"/>
          </rPr>
          <t xml:space="preserve">
Does it cost the proponent anything to transport the products?</t>
        </r>
      </text>
    </comment>
    <comment ref="C47" authorId="0" shapeId="0" xr:uid="{00000000-0006-0000-0400-000005000000}">
      <text>
        <r>
          <rPr>
            <b/>
            <sz val="9"/>
            <color indexed="81"/>
            <rFont val="Tahoma"/>
            <family val="2"/>
          </rPr>
          <t>Rod Carr:</t>
        </r>
        <r>
          <rPr>
            <sz val="9"/>
            <color indexed="81"/>
            <rFont val="Tahoma"/>
            <family val="2"/>
          </rPr>
          <t xml:space="preserve">
In the scenarios this should be for contaminants.</t>
        </r>
      </text>
    </comment>
    <comment ref="C65" authorId="0" shapeId="0" xr:uid="{00000000-0006-0000-0400-000006000000}">
      <text>
        <r>
          <rPr>
            <b/>
            <sz val="9"/>
            <color indexed="81"/>
            <rFont val="Tahoma"/>
            <family val="2"/>
          </rPr>
          <t>Rod Carr:</t>
        </r>
        <r>
          <rPr>
            <sz val="9"/>
            <color indexed="81"/>
            <rFont val="Tahoma"/>
            <family val="2"/>
          </rPr>
          <t xml:space="preserve">
Does it cost the proponent anything to transport the inputs?
</t>
        </r>
      </text>
    </comment>
    <comment ref="C66" authorId="0" shapeId="0" xr:uid="{00000000-0006-0000-0400-000007000000}">
      <text>
        <r>
          <rPr>
            <b/>
            <sz val="9"/>
            <color indexed="81"/>
            <rFont val="Tahoma"/>
            <family val="2"/>
          </rPr>
          <t>Rod Carr:</t>
        </r>
        <r>
          <rPr>
            <sz val="9"/>
            <color indexed="81"/>
            <rFont val="Tahoma"/>
            <family val="2"/>
          </rPr>
          <t xml:space="preserve">
Does it cost the proponent anything to transport the products?</t>
        </r>
      </text>
    </comment>
    <comment ref="C67" authorId="0" shapeId="0" xr:uid="{00000000-0006-0000-0400-000008000000}">
      <text>
        <r>
          <rPr>
            <b/>
            <sz val="9"/>
            <color indexed="81"/>
            <rFont val="Tahoma"/>
            <family val="2"/>
          </rPr>
          <t>Rod Carr:</t>
        </r>
        <r>
          <rPr>
            <sz val="9"/>
            <color indexed="81"/>
            <rFont val="Tahoma"/>
            <family val="2"/>
          </rPr>
          <t xml:space="preserve">
In the scenarios this should be for contaminants.</t>
        </r>
      </text>
    </comment>
    <comment ref="C85" authorId="0" shapeId="0" xr:uid="{00000000-0006-0000-0400-000009000000}">
      <text>
        <r>
          <rPr>
            <b/>
            <sz val="9"/>
            <color indexed="81"/>
            <rFont val="Tahoma"/>
            <family val="2"/>
          </rPr>
          <t>Rod Carr:</t>
        </r>
        <r>
          <rPr>
            <sz val="9"/>
            <color indexed="81"/>
            <rFont val="Tahoma"/>
            <family val="2"/>
          </rPr>
          <t xml:space="preserve">
Does it cost the proponent anything to transport the inputs?
</t>
        </r>
      </text>
    </comment>
    <comment ref="C86" authorId="0" shapeId="0" xr:uid="{00000000-0006-0000-0400-00000A000000}">
      <text>
        <r>
          <rPr>
            <b/>
            <sz val="9"/>
            <color indexed="81"/>
            <rFont val="Tahoma"/>
            <family val="2"/>
          </rPr>
          <t>Rod Carr:</t>
        </r>
        <r>
          <rPr>
            <sz val="9"/>
            <color indexed="81"/>
            <rFont val="Tahoma"/>
            <family val="2"/>
          </rPr>
          <t xml:space="preserve">
Does it cost the proponent anything to transport the products?</t>
        </r>
      </text>
    </comment>
    <comment ref="C87" authorId="0" shapeId="0" xr:uid="{00000000-0006-0000-0400-00000B000000}">
      <text>
        <r>
          <rPr>
            <b/>
            <sz val="9"/>
            <color indexed="81"/>
            <rFont val="Tahoma"/>
            <family val="2"/>
          </rPr>
          <t>Rod Carr:</t>
        </r>
        <r>
          <rPr>
            <sz val="9"/>
            <color indexed="81"/>
            <rFont val="Tahoma"/>
            <family val="2"/>
          </rPr>
          <t xml:space="preserve">
In the scenarios this should be for contaminants.</t>
        </r>
      </text>
    </comment>
  </commentList>
</comments>
</file>

<file path=xl/sharedStrings.xml><?xml version="1.0" encoding="utf-8"?>
<sst xmlns="http://schemas.openxmlformats.org/spreadsheetml/2006/main" count="872" uniqueCount="228">
  <si>
    <t>Start Yr</t>
  </si>
  <si>
    <t>End Yr</t>
  </si>
  <si>
    <t>Tracking</t>
  </si>
  <si>
    <t>Project Name</t>
  </si>
  <si>
    <t>Project Manager</t>
  </si>
  <si>
    <t>Date</t>
  </si>
  <si>
    <t>tonnes</t>
  </si>
  <si>
    <t>Base Case (business as usual): Organic Infrastructure Project is not developed/development is delayed</t>
  </si>
  <si>
    <t>COSTS</t>
  </si>
  <si>
    <t>Scenario 1: Organic Infrastructure Project AAAA is developed</t>
  </si>
  <si>
    <t>Scenario 2: Organic Infrastructure Project AAAA is developed</t>
  </si>
  <si>
    <t>TOTAL COST</t>
  </si>
  <si>
    <t>Other</t>
  </si>
  <si>
    <t>Scenario 1 incremental to Base Case</t>
  </si>
  <si>
    <t>Scenario 2 incremental to Base Case</t>
  </si>
  <si>
    <t>INCREMENTAL RESULT (to Base Case)</t>
  </si>
  <si>
    <t>Incremental Present Value Outcome</t>
  </si>
  <si>
    <t>Key Reference Source</t>
  </si>
  <si>
    <t>Note: these values can be changed in the assumptions page.</t>
  </si>
  <si>
    <t>Instructions</t>
  </si>
  <si>
    <t>Model Version</t>
  </si>
  <si>
    <t>Results Page</t>
  </si>
  <si>
    <t>Version 1</t>
  </si>
  <si>
    <t/>
  </si>
  <si>
    <t>2019-20</t>
  </si>
  <si>
    <t>2020-21</t>
  </si>
  <si>
    <t>2021-22</t>
  </si>
  <si>
    <t>2022-23</t>
  </si>
  <si>
    <t>2023-24</t>
  </si>
  <si>
    <t>2024-25</t>
  </si>
  <si>
    <t>2025-26</t>
  </si>
  <si>
    <t>2026-27</t>
  </si>
  <si>
    <t>2027-28</t>
  </si>
  <si>
    <t>2028-29</t>
  </si>
  <si>
    <t>2029-30</t>
  </si>
  <si>
    <t>2030-31</t>
  </si>
  <si>
    <t>2031-32</t>
  </si>
  <si>
    <t>2032-33</t>
  </si>
  <si>
    <t>2033-34</t>
  </si>
  <si>
    <t>2034-35</t>
  </si>
  <si>
    <t>BASE CASE - Waste Inputs:</t>
  </si>
  <si>
    <t xml:space="preserve"> SCENARIO 1 - Waste Inputs:</t>
  </si>
  <si>
    <t>Consultants</t>
  </si>
  <si>
    <t>Contractors</t>
  </si>
  <si>
    <t>Contingency Capital</t>
  </si>
  <si>
    <t>Overheads &amp; admin</t>
  </si>
  <si>
    <t>Maintenance - equipment</t>
  </si>
  <si>
    <t>Contingency O&amp;M</t>
  </si>
  <si>
    <t xml:space="preserve"> SCENARIO 2 - Waste Inputs:</t>
  </si>
  <si>
    <r>
      <t xml:space="preserve">Assumed waste generation increase is 1.5% per annum.  Based on …
</t>
    </r>
    <r>
      <rPr>
        <i/>
        <sz val="10"/>
        <color theme="1"/>
        <rFont val="Calibri"/>
        <family val="2"/>
      </rPr>
      <t>Note: more complex growth projections can be input into the model, as appropriate.</t>
    </r>
  </si>
  <si>
    <t>Process Loss - Compost</t>
  </si>
  <si>
    <t>Process Loss - Mulch</t>
  </si>
  <si>
    <t>BASE CASE - Products</t>
  </si>
  <si>
    <t>SCENARIO 1 - Products</t>
  </si>
  <si>
    <t>SCENARIO 2 - Products</t>
  </si>
  <si>
    <t>Data Source/Assumptions/Notes</t>
  </si>
  <si>
    <r>
      <t>5% process loss on raw mulch.  
(</t>
    </r>
    <r>
      <rPr>
        <i/>
        <sz val="10"/>
        <color theme="1"/>
        <rFont val="Calibri"/>
        <family val="2"/>
      </rPr>
      <t>Note model assumes 5% loss in the production of mulch.)</t>
    </r>
  </si>
  <si>
    <r>
      <t>2% contamination is assumed.  
(</t>
    </r>
    <r>
      <rPr>
        <i/>
        <sz val="10"/>
        <color theme="1"/>
        <rFont val="Calibri"/>
        <family val="2"/>
      </rPr>
      <t>Note model assumes 5% loss in the production of mulch.)</t>
    </r>
  </si>
  <si>
    <r>
      <t>40% process loss on compost.  
(</t>
    </r>
    <r>
      <rPr>
        <i/>
        <sz val="10"/>
        <color theme="1"/>
        <rFont val="Calibri"/>
        <family val="2"/>
      </rPr>
      <t>Note model assumes 40% mass loss in the production of compost.)</t>
    </r>
  </si>
  <si>
    <t>Contamination - sent to landfill</t>
  </si>
  <si>
    <t>Total Scenario 1 - Product Outputs</t>
  </si>
  <si>
    <t>Total Base Case (BAU) - Product Outputs</t>
  </si>
  <si>
    <t>Total Scenario 2 - Product Outputs</t>
  </si>
  <si>
    <t>Total Base Case (BAU) - Waste Inputs</t>
  </si>
  <si>
    <t>Total Scenario 1 - Waste Inputs</t>
  </si>
  <si>
    <t>Total Scenario 2 - Waste Inputs</t>
  </si>
  <si>
    <t>Input 1</t>
  </si>
  <si>
    <t>Input 2</t>
  </si>
  <si>
    <t>Input 3</t>
  </si>
  <si>
    <t>Input 4</t>
  </si>
  <si>
    <t>Input 5</t>
  </si>
  <si>
    <t>Input 6</t>
  </si>
  <si>
    <r>
      <t>Garden Organics - Kerbside (</t>
    </r>
    <r>
      <rPr>
        <i/>
        <sz val="10"/>
        <color theme="1"/>
        <rFont val="Calibri"/>
        <family val="2"/>
      </rPr>
      <t>Source A</t>
    </r>
    <r>
      <rPr>
        <sz val="10"/>
        <color theme="1"/>
        <rFont val="Calibri"/>
        <family val="2"/>
      </rPr>
      <t>)</t>
    </r>
  </si>
  <si>
    <r>
      <t>Garden Organics - Self haul (</t>
    </r>
    <r>
      <rPr>
        <i/>
        <sz val="10"/>
        <color theme="1"/>
        <rFont val="Calibri"/>
        <family val="2"/>
      </rPr>
      <t>Source A</t>
    </r>
    <r>
      <rPr>
        <sz val="10"/>
        <color theme="1"/>
        <rFont val="Calibri"/>
        <family val="2"/>
      </rPr>
      <t>)</t>
    </r>
  </si>
  <si>
    <r>
      <t>Food Organics - Kerbside (</t>
    </r>
    <r>
      <rPr>
        <i/>
        <sz val="10"/>
        <color theme="1"/>
        <rFont val="Calibri"/>
        <family val="2"/>
      </rPr>
      <t>Source A</t>
    </r>
    <r>
      <rPr>
        <sz val="10"/>
        <color theme="1"/>
        <rFont val="Calibri"/>
        <family val="2"/>
      </rPr>
      <t>)</t>
    </r>
  </si>
  <si>
    <r>
      <t>Garden Organics - Kerbside (</t>
    </r>
    <r>
      <rPr>
        <i/>
        <sz val="10"/>
        <color theme="1"/>
        <rFont val="Calibri"/>
        <family val="2"/>
      </rPr>
      <t>Source B</t>
    </r>
    <r>
      <rPr>
        <sz val="10"/>
        <color theme="1"/>
        <rFont val="Calibri"/>
        <family val="2"/>
      </rPr>
      <t>)</t>
    </r>
  </si>
  <si>
    <r>
      <t>Garden Organics - Self haul (</t>
    </r>
    <r>
      <rPr>
        <i/>
        <sz val="10"/>
        <color theme="1"/>
        <rFont val="Calibri"/>
        <family val="2"/>
      </rPr>
      <t>Source B</t>
    </r>
    <r>
      <rPr>
        <sz val="10"/>
        <color theme="1"/>
        <rFont val="Calibri"/>
        <family val="2"/>
      </rPr>
      <t>)</t>
    </r>
  </si>
  <si>
    <r>
      <t>Food Organics - Kerbside (</t>
    </r>
    <r>
      <rPr>
        <i/>
        <sz val="10"/>
        <color theme="1"/>
        <rFont val="Calibri"/>
        <family val="2"/>
      </rPr>
      <t>Source B</t>
    </r>
    <r>
      <rPr>
        <sz val="10"/>
        <color theme="1"/>
        <rFont val="Calibri"/>
        <family val="2"/>
      </rPr>
      <t>)</t>
    </r>
  </si>
  <si>
    <t>Note: Source B could be another MSW or C&amp;I source.</t>
  </si>
  <si>
    <t>Compost (GRADE ?)</t>
  </si>
  <si>
    <t>Soil Conditioner</t>
  </si>
  <si>
    <t>Mulch</t>
  </si>
  <si>
    <t>other</t>
  </si>
  <si>
    <t>Product 1</t>
  </si>
  <si>
    <t>Product 2</t>
  </si>
  <si>
    <t>Product 3</t>
  </si>
  <si>
    <t>Product 4</t>
  </si>
  <si>
    <t>Product 5</t>
  </si>
  <si>
    <t>Product 6</t>
  </si>
  <si>
    <t>Product 7</t>
  </si>
  <si>
    <t>Product 8</t>
  </si>
  <si>
    <t>Product 9</t>
  </si>
  <si>
    <t>Product 10</t>
  </si>
  <si>
    <t xml:space="preserve">40% process loss on compost. </t>
  </si>
  <si>
    <t xml:space="preserve">5% process loss on raw mulch. </t>
  </si>
  <si>
    <t xml:space="preserve">2% contamination is assumed. </t>
  </si>
  <si>
    <t>Products (tonnes)</t>
  </si>
  <si>
    <t>Organic Waste Inputs (tonnes)</t>
  </si>
  <si>
    <t>BASE CASE - Capital Costs</t>
  </si>
  <si>
    <t>Plant</t>
  </si>
  <si>
    <t>Equipment</t>
  </si>
  <si>
    <t>$</t>
  </si>
  <si>
    <t>Site Engineering</t>
  </si>
  <si>
    <t>Planning</t>
  </si>
  <si>
    <t>SCENARIO 1 - Capital Costs</t>
  </si>
  <si>
    <t>SCENARIO 2 - Capital Costs</t>
  </si>
  <si>
    <t>Transport</t>
  </si>
  <si>
    <t>CAPITAL COST</t>
  </si>
  <si>
    <t>Process Loss - 0ther</t>
  </si>
  <si>
    <t>Input process loss for 'other' products</t>
  </si>
  <si>
    <t>Process Loss - other</t>
  </si>
  <si>
    <t>Product and intended market?</t>
  </si>
  <si>
    <t>Labour/Staff</t>
  </si>
  <si>
    <t>Electricity</t>
  </si>
  <si>
    <t>Gas</t>
  </si>
  <si>
    <t>Fuel</t>
  </si>
  <si>
    <t>Maintence - plant</t>
  </si>
  <si>
    <t>Maintenance - buildings</t>
  </si>
  <si>
    <t>Transport - inputs</t>
  </si>
  <si>
    <t>Transport - products</t>
  </si>
  <si>
    <t>Monitoring and compliance</t>
  </si>
  <si>
    <t>Total Scenario 2 - Capital Cost</t>
  </si>
  <si>
    <t>Total Scenario 1 - Capital Cost</t>
  </si>
  <si>
    <t>Total Base Case - Capital Cost</t>
  </si>
  <si>
    <t>RECURRENT/OPERATING COST</t>
  </si>
  <si>
    <t>Total Base Case - Operating Cost</t>
  </si>
  <si>
    <t>Plant hire</t>
  </si>
  <si>
    <t>Base Case - Operating Cost</t>
  </si>
  <si>
    <t>Other (specify)</t>
  </si>
  <si>
    <t>Scenario 1 - Operating Cost</t>
  </si>
  <si>
    <t>Scenario 2 - Operating Cost</t>
  </si>
  <si>
    <t>Total Scenario 1 - Operating Cost</t>
  </si>
  <si>
    <t>Total Scenario 2 - Operating Cost</t>
  </si>
  <si>
    <t>TOTAL</t>
  </si>
  <si>
    <t>BASE CASE - Revenue from sale of products</t>
  </si>
  <si>
    <t>Product value, e.g. $12/t</t>
  </si>
  <si>
    <t>$/t</t>
  </si>
  <si>
    <t>Total Base Case - Product Revenue</t>
  </si>
  <si>
    <t>Total Scenario 1 - Product Revenue</t>
  </si>
  <si>
    <t>Total Scenario 2 - Product Revenue</t>
  </si>
  <si>
    <t>NAME</t>
  </si>
  <si>
    <t>Base Discount Rate</t>
  </si>
  <si>
    <t>Overarching Assumptions</t>
  </si>
  <si>
    <t>Revenue from sale of products</t>
  </si>
  <si>
    <t>SCENARIO 1 - Revenue from sale of products</t>
  </si>
  <si>
    <t>SCENARIO 2 - Revenue from sale of products</t>
  </si>
  <si>
    <t>2035-36</t>
  </si>
  <si>
    <t>2036-37</t>
  </si>
  <si>
    <t>2037-38</t>
  </si>
  <si>
    <t>2038-39</t>
  </si>
  <si>
    <t>2039-40</t>
  </si>
  <si>
    <t>2040-41</t>
  </si>
  <si>
    <t>2041-42</t>
  </si>
  <si>
    <t>2042-43</t>
  </si>
  <si>
    <t>2043-44</t>
  </si>
  <si>
    <t>2044-45</t>
  </si>
  <si>
    <t>2045-46</t>
  </si>
  <si>
    <t>Total Capital (Infrastructure) Costs</t>
  </si>
  <si>
    <t>Total Recurrent Cost</t>
  </si>
  <si>
    <t>Present Value ($PV)</t>
  </si>
  <si>
    <t>SCENARIO 1 - RESULTS</t>
  </si>
  <si>
    <t>Low Discount Rate (Sensitivity Test)</t>
  </si>
  <si>
    <t>High Discount Rate (Sensitivity Test)</t>
  </si>
  <si>
    <t>Analysis Period (years)</t>
  </si>
  <si>
    <t>Base year for the analysis</t>
  </si>
  <si>
    <t>Note: This value should reflect the anticipated life-span of the infrastructure. Maximum is 30 years.</t>
  </si>
  <si>
    <r>
      <rPr>
        <sz val="10"/>
        <color theme="1"/>
        <rFont val="Calibri"/>
        <family val="2"/>
      </rPr>
      <t>Garden Organics - Kerbside</t>
    </r>
    <r>
      <rPr>
        <i/>
        <sz val="10"/>
        <color theme="1"/>
        <rFont val="Calibri"/>
        <family val="2"/>
      </rPr>
      <t xml:space="preserve"> (Source B</t>
    </r>
    <r>
      <rPr>
        <sz val="10"/>
        <color theme="1"/>
        <rFont val="Calibri"/>
        <family val="2"/>
      </rPr>
      <t>)</t>
    </r>
  </si>
  <si>
    <t>Compost</t>
  </si>
  <si>
    <t>Process Loss</t>
  </si>
  <si>
    <t>Product value, e.g. $12/t.  Change and justify this value for your project.</t>
  </si>
  <si>
    <t>WASTE INPUTS AND OUTPUTS</t>
  </si>
  <si>
    <t>CAPITAL AND OPERATING COSTS</t>
  </si>
  <si>
    <t>OVERARCHING ASSUMPTIONS</t>
  </si>
  <si>
    <t>Financial Model for Organic Infrastructure Business Case</t>
  </si>
  <si>
    <t>Scenaro 1</t>
  </si>
  <si>
    <t>Scenario 2</t>
  </si>
  <si>
    <t>Inflation</t>
  </si>
  <si>
    <t>e.g. Average Annual CPI growth 2002-12 (Sydney), Source: IPART 2014</t>
  </si>
  <si>
    <t>TAX COST</t>
  </si>
  <si>
    <t>Base Case - Tax Cost</t>
  </si>
  <si>
    <t>Scenario 1 - Tax Cost</t>
  </si>
  <si>
    <t>Scenario 2 - Tax Cost</t>
  </si>
  <si>
    <t>Tax</t>
  </si>
  <si>
    <t>Total Base Case - Tax Cost</t>
  </si>
  <si>
    <t>Organics disposal cost (gate fees or opex + levy)</t>
  </si>
  <si>
    <t>REVENUE</t>
  </si>
  <si>
    <t>INCOME/REVENUE</t>
  </si>
  <si>
    <t>Other revenue</t>
  </si>
  <si>
    <t>BASE CASE - Other Revenue</t>
  </si>
  <si>
    <t>SCENARIO 1 - Other Revenue</t>
  </si>
  <si>
    <t>SCENARIO 2 - Other Revenue</t>
  </si>
  <si>
    <t>Gate fees</t>
  </si>
  <si>
    <t>Royalties</t>
  </si>
  <si>
    <t>Energy</t>
  </si>
  <si>
    <t>Grant funding</t>
  </si>
  <si>
    <t>Total Base Case - Other Revenue</t>
  </si>
  <si>
    <t>Total Scenario 1 - Other Revenue</t>
  </si>
  <si>
    <t>Total Scenario 2 - Other Revenue</t>
  </si>
  <si>
    <t>Revenue</t>
  </si>
  <si>
    <t>Other Revenue</t>
  </si>
  <si>
    <t>TOTAL REVENUE</t>
  </si>
  <si>
    <t>Tax Cost</t>
  </si>
  <si>
    <t>Financial Analysis Model for Organic Infrastructure Business Case</t>
  </si>
  <si>
    <t>RESULT</t>
  </si>
  <si>
    <t>Project Result</t>
  </si>
  <si>
    <t>Incremental Result</t>
  </si>
  <si>
    <t>NPV</t>
  </si>
  <si>
    <t>Municipal Organics Charge</t>
  </si>
  <si>
    <t>Gates fees for receipt of organic inputs, e.g. $80/t</t>
  </si>
  <si>
    <t>Net Present Value Outcome (base discount rate)</t>
  </si>
  <si>
    <t>Net Present Value Outcome (low discount rate - sensitivity)</t>
  </si>
  <si>
    <t>Net Present Value Outcome (high discount rate - sensitivity)</t>
  </si>
  <si>
    <t>XXX</t>
  </si>
  <si>
    <t>Guidelines for Financial Appraisal</t>
  </si>
  <si>
    <t>Note: This is a nominal post-tax discount rate that should reflect the organisation's weighted average cost of capital.  The discount rate and the cashflow are nominal post tax, as the cost of debt and equity are observed only in nominal terms.</t>
  </si>
  <si>
    <t xml:space="preserve"> </t>
  </si>
  <si>
    <r>
      <rPr>
        <b/>
        <u/>
        <sz val="13"/>
        <rFont val="Arial"/>
        <family val="2"/>
      </rPr>
      <t>FINANCIAL ANALYSIS - TOOL/MODEL</t>
    </r>
    <r>
      <rPr>
        <sz val="13"/>
        <rFont val="Arial"/>
        <family val="2"/>
      </rPr>
      <t xml:space="preserve">
'This model has been prepared in accordance with the scope of services described in the contract or agreement between Marsden Jacob Associates Pty Ltd ACN 072 233 204 (MJA) and the Client (NSW Environment Protection Authority).  
The model was developed to assist organisations with the preparation of infrastructure funding business cases under the Waste Less Recycle More Initiative - Organics Infrastructure Fund.
The model will necessarily need customers to reflect the individual circumstances of the organisations making the funding application.  It is recommended that the organisation contact the NSW EPA for Business Case Advisory Service support if assistance is required in using this tool/model.
'Any findings, conclusions or recommendations only apply to the aforementioned circumstances and no greater reliance should be assumed or drawn by the Client.  Furthermore, the model has been prepared solely for use by the Client and Marsden Jacob Associates accepts no responsibility for its use.</t>
    </r>
  </si>
  <si>
    <t>1. Start by completing the assumptions pages (Sheets 1-4).  The assumptions need to reflect both the base case (without project) and option scenario (with project) situations.</t>
  </si>
  <si>
    <t>2. Do not change the shaded cells.</t>
  </si>
  <si>
    <t>3. Assign monetary values to the costs and benefits and reference sources for values.  Ensure that all dollar values are in nominal dollars and are inflated over time.</t>
  </si>
  <si>
    <t>4. Set the base year and analysis period, see overarching assumptions sheet (Sheet 1).  The analysis period should reflect the lifespan of the proposed infrastructure asset.</t>
  </si>
  <si>
    <t>5. Once the assumptions pages are complete, review the calculation and results pages.</t>
  </si>
  <si>
    <t>6. The results of the analysis (the scenarios incremental to the base case) will automatically appear in the 'Results' tab.</t>
  </si>
  <si>
    <t>7. Results should first be sanity checked and then sensitivity tests should be run on key parameters, e.g. +/- 20% on capital costs, operating costs, revenue, key benefits.</t>
  </si>
  <si>
    <t>2046-47</t>
  </si>
  <si>
    <t>2047-48</t>
  </si>
  <si>
    <t>2048-49</t>
  </si>
  <si>
    <t>2049-50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</si>
</sst>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6" x14ac:knownFonts="1">
    <font>
      <sz val="10"/>
      <color theme="1"/>
      <name val="Calibri"/>
      <family val="2"/>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i/>
      <sz val="10"/>
      <color theme="1"/>
      <name val="Calibri"/>
      <family val="2"/>
    </font>
    <font>
      <b/>
      <u/>
      <sz val="10"/>
      <color theme="1"/>
      <name val="Calibri"/>
      <family val="2"/>
    </font>
    <font>
      <u/>
      <sz val="10"/>
      <color theme="10"/>
      <name val="Calibri"/>
      <family val="2"/>
    </font>
    <font>
      <sz val="12"/>
      <name val="Arial"/>
      <family val="2"/>
    </font>
    <font>
      <sz val="13"/>
      <name val="Arial"/>
      <family val="2"/>
    </font>
    <font>
      <b/>
      <u/>
      <sz val="12"/>
      <name val="Arial"/>
      <family val="2"/>
    </font>
    <font>
      <b/>
      <u/>
      <sz val="13"/>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sz val="9"/>
      <color indexed="81"/>
      <name val="Tahoma"/>
      <family val="2"/>
    </font>
    <font>
      <b/>
      <sz val="9"/>
      <color indexed="81"/>
      <name val="Tahoma"/>
      <family val="2"/>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u/>
      <sz val="12"/>
      <name val="Calibri"/>
      <family val="2"/>
    </font>
    <font>
      <b/>
      <i/>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style="thin">
        <color auto="1"/>
      </top>
      <bottom style="dotted">
        <color auto="1"/>
      </bottom>
      <diagonal/>
    </border>
    <border>
      <left/>
      <right/>
      <top style="thin">
        <color indexed="64"/>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74">
    <xf numFmtId="0" fontId="0" fillId="0" borderId="0" xfId="0"/>
    <xf numFmtId="0" fontId="0" fillId="2" borderId="0" xfId="0" applyFill="1"/>
    <xf numFmtId="0" fontId="0" fillId="0" borderId="0" xfId="0" applyFill="1"/>
    <xf numFmtId="0" fontId="12" fillId="3" borderId="0" xfId="0" applyFont="1" applyFill="1" applyAlignment="1">
      <alignment horizontal="left" vertical="center"/>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0" fontId="13" fillId="3" borderId="0" xfId="0" applyFont="1" applyFill="1" applyAlignment="1">
      <alignment horizontal="center" vertical="center" wrapText="1"/>
    </xf>
    <xf numFmtId="0" fontId="17" fillId="2" borderId="0" xfId="0" quotePrefix="1" applyFont="1" applyFill="1" applyAlignment="1">
      <alignment horizontal="left"/>
    </xf>
    <xf numFmtId="0" fontId="17" fillId="2" borderId="0" xfId="0" applyFont="1" applyFill="1"/>
    <xf numFmtId="0" fontId="19" fillId="2" borderId="0" xfId="0" applyFont="1" applyFill="1"/>
    <xf numFmtId="0" fontId="22" fillId="2" borderId="0" xfId="0" applyFont="1" applyFill="1"/>
    <xf numFmtId="0" fontId="25" fillId="2" borderId="0" xfId="0" applyFont="1" applyFill="1" applyAlignment="1">
      <alignment horizontal="left" vertical="center" indent="2"/>
    </xf>
    <xf numFmtId="0" fontId="16" fillId="2" borderId="0" xfId="16" applyFill="1" applyAlignment="1">
      <alignment horizontal="left" vertical="center" indent="2"/>
    </xf>
    <xf numFmtId="0" fontId="27" fillId="2" borderId="0" xfId="0" applyFont="1" applyFill="1" applyAlignment="1">
      <alignment horizontal="justify" vertical="center"/>
    </xf>
    <xf numFmtId="0" fontId="16" fillId="2" borderId="0" xfId="16" applyFill="1" applyAlignment="1">
      <alignment horizontal="justify" vertical="center"/>
    </xf>
    <xf numFmtId="0" fontId="26" fillId="2" borderId="0" xfId="0" applyFont="1" applyFill="1" applyAlignment="1">
      <alignment horizontal="justify" vertical="center"/>
    </xf>
    <xf numFmtId="0" fontId="24" fillId="2" borderId="0" xfId="0" applyFont="1" applyFill="1" applyAlignment="1">
      <alignment vertical="center" wrapText="1"/>
    </xf>
    <xf numFmtId="0" fontId="0" fillId="0" borderId="0" xfId="0" applyAlignment="1">
      <alignment vertical="top"/>
    </xf>
    <xf numFmtId="0" fontId="0" fillId="4" borderId="0" xfId="0" applyFill="1"/>
    <xf numFmtId="0" fontId="1" fillId="0" borderId="0" xfId="0" applyFont="1" applyFill="1" applyAlignment="1">
      <alignment vertical="top"/>
    </xf>
    <xf numFmtId="0" fontId="6" fillId="0" borderId="0" xfId="0" applyFont="1"/>
    <xf numFmtId="0" fontId="3" fillId="0" borderId="0" xfId="0" applyFont="1" applyFill="1"/>
    <xf numFmtId="0" fontId="0" fillId="0" borderId="0" xfId="0" applyFill="1" applyAlignment="1">
      <alignment vertical="top"/>
    </xf>
    <xf numFmtId="0" fontId="0" fillId="0" borderId="0" xfId="0" applyFill="1" applyAlignment="1">
      <alignment horizontal="left"/>
    </xf>
    <xf numFmtId="0" fontId="0" fillId="2" borderId="0" xfId="0" applyFill="1" applyAlignment="1">
      <alignment vertical="top" wrapText="1"/>
    </xf>
    <xf numFmtId="0" fontId="0" fillId="0" borderId="0" xfId="0" applyFill="1" applyBorder="1"/>
    <xf numFmtId="0" fontId="0" fillId="2" borderId="14" xfId="0" applyFill="1" applyBorder="1"/>
    <xf numFmtId="0" fontId="0" fillId="2" borderId="0" xfId="0" applyFill="1" applyBorder="1" applyAlignment="1">
      <alignment wrapText="1"/>
    </xf>
    <xf numFmtId="0" fontId="0" fillId="5" borderId="0" xfId="0" applyFill="1" applyAlignment="1">
      <alignment vertical="top"/>
    </xf>
    <xf numFmtId="0" fontId="1" fillId="5" borderId="14" xfId="0" applyFont="1" applyFill="1" applyBorder="1" applyAlignment="1">
      <alignment vertical="top"/>
    </xf>
    <xf numFmtId="0" fontId="0" fillId="5" borderId="14" xfId="0" applyFill="1" applyBorder="1" applyAlignment="1">
      <alignment wrapText="1"/>
    </xf>
    <xf numFmtId="2" fontId="36" fillId="3" borderId="0" xfId="0" applyNumberFormat="1" applyFont="1" applyFill="1"/>
    <xf numFmtId="0" fontId="13" fillId="3" borderId="0" xfId="0" applyFont="1" applyFill="1" applyAlignment="1">
      <alignment vertical="top"/>
    </xf>
    <xf numFmtId="0" fontId="13" fillId="3" borderId="0" xfId="0" applyFont="1" applyFill="1"/>
    <xf numFmtId="0" fontId="0" fillId="2" borderId="0" xfId="0" applyFill="1" applyAlignment="1">
      <alignment vertical="top"/>
    </xf>
    <xf numFmtId="0" fontId="12" fillId="0" borderId="0" xfId="0" applyFont="1" applyFill="1" applyBorder="1"/>
    <xf numFmtId="0" fontId="34" fillId="2" borderId="17" xfId="0" applyFont="1" applyFill="1" applyBorder="1" applyAlignment="1">
      <alignment vertical="top"/>
    </xf>
    <xf numFmtId="0" fontId="34" fillId="2" borderId="14" xfId="0" applyFont="1" applyFill="1" applyBorder="1" applyAlignment="1">
      <alignment vertical="top"/>
    </xf>
    <xf numFmtId="0" fontId="0" fillId="2" borderId="14" xfId="0" applyFill="1" applyBorder="1" applyAlignment="1">
      <alignment horizontal="right"/>
    </xf>
    <xf numFmtId="0" fontId="34" fillId="2" borderId="17" xfId="0" applyFont="1" applyFill="1" applyBorder="1" applyAlignment="1">
      <alignment horizontal="left" vertical="top"/>
    </xf>
    <xf numFmtId="4" fontId="0" fillId="0" borderId="0" xfId="0" applyNumberFormat="1" applyFill="1"/>
    <xf numFmtId="0" fontId="0" fillId="2" borderId="0" xfId="0" applyFill="1" applyAlignment="1">
      <alignment horizontal="right"/>
    </xf>
    <xf numFmtId="0" fontId="3" fillId="2" borderId="14" xfId="0" applyFont="1" applyFill="1" applyBorder="1"/>
    <xf numFmtId="0" fontId="1" fillId="2" borderId="0" xfId="0" applyFont="1" applyFill="1" applyBorder="1" applyAlignment="1">
      <alignment vertical="top"/>
    </xf>
    <xf numFmtId="0" fontId="6" fillId="0" borderId="0" xfId="0" applyFont="1" applyAlignment="1">
      <alignment vertical="top"/>
    </xf>
    <xf numFmtId="0" fontId="0" fillId="0" borderId="0" xfId="0" applyFill="1" applyBorder="1" applyAlignment="1">
      <alignment vertical="top"/>
    </xf>
    <xf numFmtId="0" fontId="3" fillId="0" borderId="0" xfId="0" applyFont="1" applyFill="1" applyAlignment="1">
      <alignment vertical="top"/>
    </xf>
    <xf numFmtId="0" fontId="0" fillId="2" borderId="14" xfId="0" applyFill="1" applyBorder="1" applyAlignment="1">
      <alignment vertical="top"/>
    </xf>
    <xf numFmtId="2" fontId="36" fillId="3" borderId="0" xfId="0" applyNumberFormat="1" applyFont="1" applyFill="1" applyAlignment="1">
      <alignment vertical="top"/>
    </xf>
    <xf numFmtId="0" fontId="12" fillId="0" borderId="0" xfId="0" applyFont="1" applyFill="1" applyBorder="1" applyAlignment="1">
      <alignment vertical="top"/>
    </xf>
    <xf numFmtId="0" fontId="0" fillId="5" borderId="0" xfId="0" applyFill="1" applyAlignment="1">
      <alignment horizontal="left" vertical="top"/>
    </xf>
    <xf numFmtId="0" fontId="0" fillId="0" borderId="0" xfId="0" applyFont="1" applyFill="1" applyBorder="1" applyAlignment="1">
      <alignment vertical="top"/>
    </xf>
    <xf numFmtId="0" fontId="1" fillId="5" borderId="14" xfId="0" applyFont="1" applyFill="1" applyBorder="1" applyAlignment="1">
      <alignment vertical="top" wrapText="1"/>
    </xf>
    <xf numFmtId="0" fontId="31" fillId="0" borderId="0" xfId="0" applyFont="1" applyFill="1" applyBorder="1" applyAlignment="1">
      <alignment vertical="top"/>
    </xf>
    <xf numFmtId="0" fontId="32" fillId="2" borderId="0" xfId="0" applyFont="1" applyFill="1" applyAlignment="1">
      <alignment vertical="top"/>
    </xf>
    <xf numFmtId="0" fontId="32" fillId="0" borderId="0" xfId="0" applyFont="1" applyFill="1" applyBorder="1" applyAlignment="1">
      <alignment vertical="top"/>
    </xf>
    <xf numFmtId="0" fontId="12" fillId="3" borderId="0" xfId="0" applyFont="1" applyFill="1" applyAlignment="1">
      <alignment vertical="top" wrapText="1"/>
    </xf>
    <xf numFmtId="0" fontId="0" fillId="5" borderId="14" xfId="0" applyFill="1" applyBorder="1" applyAlignment="1">
      <alignment vertical="top" wrapText="1"/>
    </xf>
    <xf numFmtId="0" fontId="6" fillId="2" borderId="0" xfId="0" applyFont="1" applyFill="1" applyAlignment="1">
      <alignment vertical="top"/>
    </xf>
    <xf numFmtId="0" fontId="0" fillId="2" borderId="14" xfId="0" applyFill="1" applyBorder="1" applyAlignment="1">
      <alignment vertical="top" wrapText="1"/>
    </xf>
    <xf numFmtId="0" fontId="0" fillId="2" borderId="15" xfId="0" applyFill="1" applyBorder="1" applyAlignment="1">
      <alignment vertical="top" wrapText="1"/>
    </xf>
    <xf numFmtId="0" fontId="6" fillId="0" borderId="0" xfId="0" applyFont="1" applyFill="1" applyAlignment="1">
      <alignment vertical="top"/>
    </xf>
    <xf numFmtId="0" fontId="0" fillId="0" borderId="0" xfId="0" applyFill="1" applyAlignment="1">
      <alignment vertical="top" wrapText="1"/>
    </xf>
    <xf numFmtId="0" fontId="13" fillId="3" borderId="0" xfId="0" applyFont="1" applyFill="1" applyAlignment="1">
      <alignment horizontal="right"/>
    </xf>
    <xf numFmtId="0" fontId="12" fillId="3" borderId="0" xfId="0" applyFont="1" applyFill="1" applyAlignment="1">
      <alignment horizontal="right"/>
    </xf>
    <xf numFmtId="0" fontId="0" fillId="5" borderId="0" xfId="0" applyFill="1" applyAlignment="1">
      <alignment horizontal="right"/>
    </xf>
    <xf numFmtId="0" fontId="0" fillId="5" borderId="14" xfId="0" applyFill="1" applyBorder="1" applyAlignment="1">
      <alignment horizontal="right"/>
    </xf>
    <xf numFmtId="0" fontId="0" fillId="5" borderId="0" xfId="0" applyFill="1" applyAlignment="1">
      <alignment vertical="top" wrapText="1"/>
    </xf>
    <xf numFmtId="0" fontId="0" fillId="5" borderId="0" xfId="0" applyFill="1"/>
    <xf numFmtId="0" fontId="3" fillId="2" borderId="14" xfId="0" applyFont="1" applyFill="1" applyBorder="1" applyAlignment="1">
      <alignment vertical="top"/>
    </xf>
    <xf numFmtId="0" fontId="0" fillId="2" borderId="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21" xfId="0" applyFill="1" applyBorder="1" applyAlignment="1">
      <alignment vertical="top"/>
    </xf>
    <xf numFmtId="6" fontId="0" fillId="2" borderId="21" xfId="0" applyNumberFormat="1" applyFill="1" applyBorder="1" applyAlignment="1">
      <alignment vertical="top"/>
    </xf>
    <xf numFmtId="6" fontId="0" fillId="2" borderId="22" xfId="0" applyNumberFormat="1" applyFill="1" applyBorder="1" applyAlignment="1">
      <alignment vertical="top"/>
    </xf>
    <xf numFmtId="6" fontId="0" fillId="2" borderId="23" xfId="0" applyNumberFormat="1" applyFill="1" applyBorder="1" applyAlignment="1">
      <alignment vertical="top"/>
    </xf>
    <xf numFmtId="0" fontId="6" fillId="2" borderId="22" xfId="0" applyFont="1" applyFill="1" applyBorder="1" applyAlignment="1">
      <alignment vertical="top" wrapText="1"/>
    </xf>
    <xf numFmtId="0" fontId="0" fillId="0" borderId="21" xfId="0" applyFont="1" applyFill="1" applyBorder="1" applyAlignment="1">
      <alignment vertical="top"/>
    </xf>
    <xf numFmtId="0" fontId="6" fillId="2" borderId="21" xfId="0" applyFont="1" applyFill="1" applyBorder="1" applyAlignment="1">
      <alignment vertical="top" wrapText="1"/>
    </xf>
    <xf numFmtId="0" fontId="0" fillId="2" borderId="21" xfId="0" applyFill="1" applyBorder="1"/>
    <xf numFmtId="0" fontId="0" fillId="2" borderId="22" xfId="0" applyFill="1" applyBorder="1"/>
    <xf numFmtId="0" fontId="0" fillId="2" borderId="23" xfId="0" applyFill="1" applyBorder="1" applyAlignment="1">
      <alignment wrapText="1"/>
    </xf>
    <xf numFmtId="0" fontId="6" fillId="2" borderId="22" xfId="0" applyFont="1" applyFill="1" applyBorder="1"/>
    <xf numFmtId="0" fontId="0" fillId="2" borderId="21" xfId="0" applyFill="1" applyBorder="1" applyAlignment="1">
      <alignment wrapText="1"/>
    </xf>
    <xf numFmtId="0" fontId="0" fillId="2" borderId="22" xfId="0" applyFill="1" applyBorder="1" applyAlignment="1">
      <alignment wrapText="1"/>
    </xf>
    <xf numFmtId="0" fontId="0" fillId="5" borderId="0" xfId="0" applyFill="1" applyAlignment="1">
      <alignment horizontal="right" vertical="top"/>
    </xf>
    <xf numFmtId="0" fontId="6" fillId="5" borderId="0" xfId="0" applyFont="1" applyFill="1"/>
    <xf numFmtId="0" fontId="12" fillId="3" borderId="0" xfId="0" applyFont="1" applyFill="1" applyAlignment="1">
      <alignment horizontal="right" vertical="top"/>
    </xf>
    <xf numFmtId="0" fontId="0" fillId="5" borderId="14" xfId="0" applyFill="1" applyBorder="1" applyAlignment="1">
      <alignment horizontal="right" vertical="top"/>
    </xf>
    <xf numFmtId="0" fontId="0" fillId="0" borderId="0" xfId="0" applyFill="1" applyAlignment="1">
      <alignment horizontal="right" vertical="top"/>
    </xf>
    <xf numFmtId="0" fontId="1" fillId="0" borderId="0" xfId="0" applyFont="1" applyFill="1" applyAlignment="1">
      <alignment horizontal="right" vertical="top"/>
    </xf>
    <xf numFmtId="0" fontId="3" fillId="2" borderId="14" xfId="0" applyFont="1" applyFill="1" applyBorder="1" applyAlignment="1">
      <alignment horizontal="right" vertical="top"/>
    </xf>
    <xf numFmtId="0" fontId="3" fillId="2" borderId="18" xfId="0" applyFont="1" applyFill="1" applyBorder="1" applyAlignment="1">
      <alignment horizontal="right" vertical="top"/>
    </xf>
    <xf numFmtId="0" fontId="33" fillId="3" borderId="0" xfId="0" applyFont="1" applyFill="1" applyAlignment="1">
      <alignment horizontal="right" vertical="top"/>
    </xf>
    <xf numFmtId="41" fontId="12" fillId="3" borderId="0" xfId="0" applyNumberFormat="1" applyFont="1" applyFill="1" applyAlignment="1">
      <alignment horizontal="right" vertical="top"/>
    </xf>
    <xf numFmtId="166" fontId="37" fillId="5" borderId="19" xfId="0" applyNumberFormat="1" applyFont="1" applyFill="1" applyBorder="1" applyAlignment="1">
      <alignment horizontal="right" vertical="top"/>
    </xf>
    <xf numFmtId="166" fontId="0" fillId="5" borderId="0" xfId="18" applyNumberFormat="1" applyFont="1" applyFill="1" applyAlignment="1">
      <alignment horizontal="right" vertical="top"/>
    </xf>
    <xf numFmtId="166" fontId="37" fillId="5" borderId="2" xfId="0" applyNumberFormat="1" applyFont="1" applyFill="1" applyBorder="1" applyAlignment="1">
      <alignment horizontal="right" vertical="top"/>
    </xf>
    <xf numFmtId="166" fontId="37" fillId="5" borderId="16" xfId="0" applyNumberFormat="1" applyFont="1" applyFill="1" applyBorder="1" applyAlignment="1">
      <alignment horizontal="right" vertical="top"/>
    </xf>
    <xf numFmtId="166" fontId="30" fillId="5" borderId="14" xfId="18" applyNumberFormat="1" applyFont="1" applyFill="1" applyBorder="1" applyAlignment="1">
      <alignment horizontal="right" vertical="top"/>
    </xf>
    <xf numFmtId="0" fontId="0" fillId="2" borderId="0" xfId="0" applyFill="1" applyBorder="1" applyAlignment="1">
      <alignment horizontal="right" vertical="top"/>
    </xf>
    <xf numFmtId="41" fontId="30" fillId="2" borderId="0" xfId="0" applyNumberFormat="1" applyFont="1" applyFill="1" applyBorder="1" applyAlignment="1">
      <alignment horizontal="right" vertical="top"/>
    </xf>
    <xf numFmtId="0" fontId="0" fillId="0" borderId="0" xfId="0" applyAlignment="1">
      <alignment horizontal="right" vertical="top"/>
    </xf>
    <xf numFmtId="166" fontId="0" fillId="2" borderId="0" xfId="18" applyNumberFormat="1" applyFont="1" applyFill="1" applyAlignment="1">
      <alignment horizontal="right" vertical="top"/>
    </xf>
    <xf numFmtId="166" fontId="37" fillId="5" borderId="20" xfId="0" applyNumberFormat="1" applyFont="1" applyFill="1" applyBorder="1" applyAlignment="1">
      <alignment horizontal="right" vertical="top"/>
    </xf>
    <xf numFmtId="0" fontId="35"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2" borderId="18" xfId="0" applyFill="1" applyBorder="1" applyAlignment="1">
      <alignment horizontal="right"/>
    </xf>
    <xf numFmtId="41" fontId="12" fillId="3" borderId="0" xfId="0" applyNumberFormat="1" applyFont="1" applyFill="1" applyAlignment="1">
      <alignment horizontal="right"/>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41" fontId="0" fillId="5" borderId="0" xfId="0" applyNumberFormat="1" applyFont="1" applyFill="1" applyAlignment="1">
      <alignment horizontal="right"/>
    </xf>
    <xf numFmtId="167" fontId="0" fillId="2" borderId="22" xfId="15" applyNumberFormat="1" applyFont="1" applyFill="1" applyBorder="1" applyAlignment="1">
      <alignment horizontal="right" wrapText="1"/>
    </xf>
    <xf numFmtId="167" fontId="0" fillId="2" borderId="23" xfId="15" applyNumberFormat="1" applyFont="1" applyFill="1" applyBorder="1" applyAlignment="1">
      <alignment horizontal="right" wrapText="1"/>
    </xf>
    <xf numFmtId="167" fontId="1" fillId="5" borderId="14" xfId="15" applyNumberFormat="1" applyFont="1" applyFill="1" applyBorder="1" applyAlignment="1">
      <alignment horizontal="right" wrapText="1"/>
    </xf>
    <xf numFmtId="0" fontId="1" fillId="5" borderId="14" xfId="0" applyFont="1" applyFill="1" applyBorder="1" applyAlignment="1">
      <alignment horizontal="right"/>
    </xf>
    <xf numFmtId="41" fontId="30" fillId="5" borderId="14" xfId="0" applyNumberFormat="1" applyFont="1" applyFill="1" applyBorder="1" applyAlignment="1">
      <alignment horizontal="right"/>
    </xf>
    <xf numFmtId="43" fontId="0" fillId="2" borderId="0" xfId="0" applyNumberFormat="1" applyFill="1" applyAlignment="1">
      <alignment horizontal="right"/>
    </xf>
    <xf numFmtId="44" fontId="0" fillId="2" borderId="0" xfId="17" applyFont="1" applyFill="1" applyAlignment="1">
      <alignment horizontal="right"/>
    </xf>
    <xf numFmtId="168" fontId="0" fillId="2" borderId="0" xfId="0" applyNumberFormat="1" applyFill="1" applyAlignment="1">
      <alignment horizontal="right"/>
    </xf>
    <xf numFmtId="44" fontId="0" fillId="2" borderId="14" xfId="17" applyFont="1" applyFill="1" applyBorder="1" applyAlignment="1">
      <alignment horizontal="right"/>
    </xf>
    <xf numFmtId="168" fontId="0" fillId="2" borderId="14" xfId="0" applyNumberFormat="1" applyFill="1" applyBorder="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9" fontId="0" fillId="2" borderId="23" xfId="0" applyNumberFormat="1" applyFill="1" applyBorder="1" applyAlignment="1">
      <alignment horizontal="right"/>
    </xf>
    <xf numFmtId="9" fontId="1" fillId="5" borderId="14" xfId="0" applyNumberFormat="1" applyFont="1" applyFill="1" applyBorder="1" applyAlignment="1">
      <alignment horizontal="right"/>
    </xf>
    <xf numFmtId="41" fontId="1" fillId="5" borderId="14" xfId="0" applyNumberFormat="1" applyFont="1" applyFill="1" applyBorder="1" applyAlignment="1">
      <alignment horizontal="right"/>
    </xf>
    <xf numFmtId="9" fontId="0" fillId="5" borderId="14" xfId="0" applyNumberFormat="1" applyFill="1" applyBorder="1" applyAlignment="1">
      <alignment horizontal="right"/>
    </xf>
    <xf numFmtId="0" fontId="0" fillId="2" borderId="0" xfId="0" applyFill="1" applyBorder="1" applyAlignment="1">
      <alignment horizontal="right"/>
    </xf>
    <xf numFmtId="43" fontId="0" fillId="0" borderId="0" xfId="0" applyNumberFormat="1" applyFill="1" applyAlignment="1">
      <alignment horizontal="right"/>
    </xf>
    <xf numFmtId="0" fontId="23" fillId="4" borderId="0" xfId="0" applyFont="1" applyFill="1"/>
    <xf numFmtId="0" fontId="1" fillId="4" borderId="0" xfId="0" applyFont="1" applyFill="1"/>
    <xf numFmtId="8" fontId="0" fillId="0" borderId="0" xfId="0" applyNumberFormat="1"/>
    <xf numFmtId="2" fontId="6" fillId="5" borderId="0" xfId="0" applyNumberFormat="1" applyFont="1" applyFill="1" applyAlignment="1">
      <alignment vertical="top"/>
    </xf>
    <xf numFmtId="2" fontId="6" fillId="5" borderId="0" xfId="0" applyNumberFormat="1" applyFont="1" applyFill="1"/>
    <xf numFmtId="0" fontId="9" fillId="5" borderId="0" xfId="0" applyFont="1" applyFill="1"/>
    <xf numFmtId="0" fontId="13" fillId="3" borderId="0" xfId="0" applyFont="1" applyFill="1" applyAlignment="1">
      <alignment horizontal="center" vertical="top"/>
    </xf>
    <xf numFmtId="0" fontId="31" fillId="5" borderId="0" xfId="0" applyFont="1" applyFill="1" applyAlignment="1">
      <alignment vertical="top"/>
    </xf>
    <xf numFmtId="0" fontId="32" fillId="5" borderId="0" xfId="0" applyFont="1" applyFill="1" applyAlignment="1">
      <alignment vertical="top"/>
    </xf>
    <xf numFmtId="0" fontId="6" fillId="5" borderId="0" xfId="0" applyFont="1" applyFill="1" applyAlignment="1">
      <alignment vertical="top"/>
    </xf>
    <xf numFmtId="0" fontId="6" fillId="2" borderId="15" xfId="0" applyFont="1" applyFill="1" applyBorder="1" applyAlignment="1">
      <alignment vertical="top" wrapText="1"/>
    </xf>
    <xf numFmtId="9" fontId="0" fillId="2" borderId="15" xfId="0" applyNumberFormat="1" applyFill="1" applyBorder="1" applyAlignment="1">
      <alignment horizontal="right"/>
    </xf>
    <xf numFmtId="0" fontId="0" fillId="5" borderId="1" xfId="0" applyFill="1" applyBorder="1" applyAlignment="1">
      <alignment vertical="top"/>
    </xf>
    <xf numFmtId="0" fontId="0" fillId="2" borderId="24" xfId="0" applyFill="1" applyBorder="1" applyAlignment="1">
      <alignment vertical="top" wrapText="1"/>
    </xf>
    <xf numFmtId="0" fontId="0" fillId="5" borderId="1" xfId="0" applyFill="1" applyBorder="1" applyAlignment="1">
      <alignment horizontal="right"/>
    </xf>
    <xf numFmtId="41" fontId="0" fillId="5" borderId="1" xfId="0" applyNumberFormat="1" applyFont="1" applyFill="1" applyBorder="1" applyAlignment="1">
      <alignment horizontal="right"/>
    </xf>
    <xf numFmtId="0" fontId="2" fillId="5" borderId="11" xfId="0" applyFont="1" applyFill="1" applyBorder="1"/>
    <xf numFmtId="0" fontId="0" fillId="5" borderId="11" xfId="0" applyFill="1" applyBorder="1"/>
    <xf numFmtId="0" fontId="1" fillId="5" borderId="12" xfId="0" applyFont="1" applyFill="1" applyBorder="1"/>
    <xf numFmtId="0" fontId="1" fillId="5" borderId="13" xfId="0" applyFont="1" applyFill="1" applyBorder="1"/>
    <xf numFmtId="0" fontId="0" fillId="5" borderId="13" xfId="0" applyFill="1" applyBorder="1"/>
    <xf numFmtId="3" fontId="0" fillId="5" borderId="13" xfId="0" applyNumberFormat="1" applyFill="1" applyBorder="1"/>
    <xf numFmtId="9" fontId="21" fillId="4" borderId="0" xfId="0" applyNumberFormat="1" applyFont="1" applyFill="1"/>
    <xf numFmtId="0" fontId="22" fillId="4" borderId="0" xfId="0" applyFont="1" applyFill="1"/>
    <xf numFmtId="165" fontId="21" fillId="4" borderId="0" xfId="0" applyNumberFormat="1" applyFont="1" applyFill="1" applyAlignment="1">
      <alignment horizontal="left"/>
    </xf>
    <xf numFmtId="0" fontId="0" fillId="4" borderId="0" xfId="0" applyFill="1" applyAlignment="1">
      <alignment horizontal="left"/>
    </xf>
    <xf numFmtId="9" fontId="1" fillId="4" borderId="0" xfId="0" applyNumberFormat="1" applyFont="1" applyFill="1"/>
    <xf numFmtId="9" fontId="0" fillId="5" borderId="24" xfId="0" applyNumberFormat="1" applyFill="1" applyBorder="1" applyAlignment="1">
      <alignment horizontal="right"/>
    </xf>
    <xf numFmtId="0" fontId="17" fillId="5" borderId="0" xfId="0" applyFont="1" applyFill="1"/>
    <xf numFmtId="0" fontId="39" fillId="3" borderId="0" xfId="0" applyFont="1" applyFill="1"/>
    <xf numFmtId="0" fontId="12" fillId="3" borderId="0" xfId="0" applyFont="1" applyFill="1"/>
    <xf numFmtId="0" fontId="12" fillId="2" borderId="0" xfId="0" applyFont="1" applyFill="1"/>
    <xf numFmtId="0" fontId="12" fillId="0" borderId="0" xfId="0" applyFont="1"/>
    <xf numFmtId="0" fontId="40" fillId="3" borderId="0" xfId="0" applyFont="1" applyFill="1"/>
    <xf numFmtId="9" fontId="12" fillId="3" borderId="0" xfId="0" applyNumberFormat="1" applyFont="1" applyFill="1" applyAlignment="1">
      <alignment horizontal="center"/>
    </xf>
    <xf numFmtId="0" fontId="12" fillId="3" borderId="0" xfId="0" applyFont="1" applyFill="1" applyAlignment="1">
      <alignment horizontal="center"/>
    </xf>
    <xf numFmtId="0" fontId="41" fillId="3" borderId="0" xfId="0" applyFont="1" applyFill="1"/>
    <xf numFmtId="164" fontId="12" fillId="3" borderId="0" xfId="0" applyNumberFormat="1" applyFont="1" applyFill="1"/>
    <xf numFmtId="164" fontId="13" fillId="3" borderId="0" xfId="0" applyNumberFormat="1" applyFont="1" applyFill="1"/>
    <xf numFmtId="0" fontId="15" fillId="5"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right"/>
    </xf>
    <xf numFmtId="0" fontId="8" fillId="5" borderId="0" xfId="0" applyFont="1" applyFill="1"/>
    <xf numFmtId="0" fontId="0" fillId="5" borderId="0" xfId="0" applyFill="1" applyAlignment="1">
      <alignment horizontal="center"/>
    </xf>
    <xf numFmtId="166" fontId="0" fillId="5" borderId="0" xfId="18" applyNumberFormat="1" applyFont="1" applyFill="1"/>
    <xf numFmtId="0" fontId="2" fillId="5" borderId="1" xfId="0" applyFont="1" applyFill="1" applyBorder="1"/>
    <xf numFmtId="0" fontId="0" fillId="5" borderId="1" xfId="0" applyFill="1" applyBorder="1"/>
    <xf numFmtId="166" fontId="1" fillId="5" borderId="1" xfId="18" applyNumberFormat="1" applyFont="1" applyFill="1" applyBorder="1"/>
    <xf numFmtId="0" fontId="1" fillId="5" borderId="1" xfId="0" applyFont="1" applyFill="1" applyBorder="1"/>
    <xf numFmtId="0" fontId="2" fillId="5" borderId="0" xfId="0" applyFont="1" applyFill="1"/>
    <xf numFmtId="164" fontId="1" fillId="5" borderId="0" xfId="0" applyNumberFormat="1" applyFont="1" applyFill="1" applyBorder="1"/>
    <xf numFmtId="0" fontId="1" fillId="5" borderId="0" xfId="0" applyFont="1" applyFill="1" applyBorder="1"/>
    <xf numFmtId="0" fontId="0" fillId="5" borderId="0" xfId="0" applyFill="1" applyAlignment="1">
      <alignment horizontal="center" vertical="center"/>
    </xf>
    <xf numFmtId="0" fontId="0" fillId="5" borderId="1" xfId="0" applyFill="1" applyBorder="1" applyAlignment="1">
      <alignment horizontal="center"/>
    </xf>
    <xf numFmtId="166" fontId="0" fillId="5" borderId="1" xfId="18" applyNumberFormat="1" applyFont="1" applyFill="1" applyBorder="1"/>
    <xf numFmtId="0" fontId="10" fillId="5" borderId="0" xfId="0" applyFont="1" applyFill="1"/>
    <xf numFmtId="0" fontId="11" fillId="5" borderId="0" xfId="0" applyFont="1" applyFill="1"/>
    <xf numFmtId="166" fontId="11"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1" fillId="5" borderId="0" xfId="18" applyNumberFormat="1" applyFont="1" applyFill="1" applyBorder="1"/>
    <xf numFmtId="0" fontId="0" fillId="5" borderId="0" xfId="0" applyFill="1" applyBorder="1"/>
    <xf numFmtId="166" fontId="1" fillId="5" borderId="0" xfId="18" applyNumberFormat="1" applyFont="1" applyFill="1" applyBorder="1" applyAlignment="1">
      <alignment horizontal="right"/>
    </xf>
    <xf numFmtId="166" fontId="1" fillId="5" borderId="0" xfId="18" applyNumberFormat="1" applyFont="1" applyFill="1" applyBorder="1" applyAlignment="1">
      <alignment horizontal="right" vertical="center"/>
    </xf>
    <xf numFmtId="0" fontId="39" fillId="3" borderId="0" xfId="0" applyFont="1" applyFill="1" applyAlignment="1">
      <alignment vertical="top"/>
    </xf>
    <xf numFmtId="0" fontId="42" fillId="3" borderId="0" xfId="0" applyFont="1" applyFill="1" applyAlignment="1">
      <alignment vertical="top"/>
    </xf>
    <xf numFmtId="0" fontId="36" fillId="3" borderId="0" xfId="0" applyFont="1" applyFill="1"/>
    <xf numFmtId="9" fontId="33" fillId="2" borderId="0" xfId="0" applyNumberFormat="1" applyFont="1" applyFill="1" applyAlignment="1">
      <alignment horizontal="center"/>
    </xf>
    <xf numFmtId="165" fontId="33" fillId="2" borderId="0" xfId="0" applyNumberFormat="1" applyFont="1" applyFill="1" applyAlignment="1">
      <alignment horizontal="center"/>
    </xf>
    <xf numFmtId="0" fontId="33" fillId="2" borderId="0" xfId="0" applyFont="1" applyFill="1" applyAlignment="1">
      <alignment horizontal="center"/>
    </xf>
    <xf numFmtId="0" fontId="12" fillId="3" borderId="0" xfId="0" applyFont="1" applyFill="1" applyAlignment="1">
      <alignment vertical="top"/>
    </xf>
    <xf numFmtId="0" fontId="12" fillId="3" borderId="0" xfId="0" applyFont="1" applyFill="1" applyBorder="1" applyAlignment="1">
      <alignment vertical="top"/>
    </xf>
    <xf numFmtId="0" fontId="43" fillId="3" borderId="0" xfId="0" applyFont="1" applyFill="1" applyAlignment="1">
      <alignment horizontal="right"/>
    </xf>
    <xf numFmtId="0" fontId="12" fillId="3" borderId="0" xfId="0" applyFont="1" applyFill="1" applyBorder="1" applyAlignment="1">
      <alignment horizontal="right"/>
    </xf>
    <xf numFmtId="0" fontId="42" fillId="3" borderId="0" xfId="0" applyFont="1" applyFill="1" applyAlignment="1">
      <alignment horizontal="center"/>
    </xf>
    <xf numFmtId="0" fontId="39" fillId="3" borderId="0" xfId="0" applyFont="1" applyFill="1" applyAlignment="1">
      <alignment horizontal="left" vertical="top"/>
    </xf>
    <xf numFmtId="0" fontId="12" fillId="3" borderId="0" xfId="0" applyFont="1" applyFill="1" applyAlignment="1">
      <alignment horizontal="center" vertical="top"/>
    </xf>
    <xf numFmtId="4" fontId="12" fillId="3" borderId="0" xfId="0" applyNumberFormat="1" applyFont="1" applyFill="1" applyAlignment="1">
      <alignment horizontal="center" vertical="top"/>
    </xf>
    <xf numFmtId="0" fontId="2" fillId="5" borderId="12" xfId="0" applyFont="1" applyFill="1" applyBorder="1"/>
    <xf numFmtId="10" fontId="33" fillId="2" borderId="0" xfId="0" applyNumberFormat="1" applyFont="1" applyFill="1" applyAlignment="1">
      <alignment horizontal="center"/>
    </xf>
    <xf numFmtId="0" fontId="12" fillId="0" borderId="0" xfId="0" applyFont="1" applyFill="1"/>
    <xf numFmtId="166" fontId="1" fillId="5" borderId="0" xfId="18" applyNumberFormat="1" applyFont="1" applyFill="1"/>
    <xf numFmtId="166" fontId="1" fillId="5" borderId="0" xfId="18" applyNumberFormat="1" applyFont="1" applyFill="1" applyAlignment="1">
      <alignment horizontal="right" vertical="center"/>
    </xf>
    <xf numFmtId="0" fontId="2" fillId="5" borderId="0" xfId="0" applyFont="1" applyFill="1" applyBorder="1"/>
    <xf numFmtId="0" fontId="0" fillId="5" borderId="0" xfId="0" applyFill="1" applyBorder="1" applyAlignment="1">
      <alignment horizontal="center"/>
    </xf>
    <xf numFmtId="166" fontId="0" fillId="5" borderId="0" xfId="18" applyNumberFormat="1" applyFont="1" applyFill="1" applyBorder="1"/>
    <xf numFmtId="166" fontId="1" fillId="5" borderId="25" xfId="18" applyNumberFormat="1" applyFont="1" applyFill="1" applyBorder="1"/>
    <xf numFmtId="0" fontId="38" fillId="3" borderId="0" xfId="0" applyFont="1" applyFill="1" applyBorder="1"/>
    <xf numFmtId="0" fontId="12" fillId="3" borderId="0" xfId="0" applyFont="1" applyFill="1" applyBorder="1"/>
    <xf numFmtId="0" fontId="0" fillId="0" borderId="6" xfId="0" applyFill="1" applyBorder="1"/>
    <xf numFmtId="0" fontId="44" fillId="5" borderId="3" xfId="0" applyFont="1" applyFill="1" applyBorder="1"/>
    <xf numFmtId="0" fontId="0" fillId="5" borderId="4" xfId="0" applyFill="1" applyBorder="1"/>
    <xf numFmtId="0" fontId="12" fillId="5" borderId="5" xfId="0" applyFont="1" applyFill="1" applyBorder="1"/>
    <xf numFmtId="0" fontId="0" fillId="5" borderId="6" xfId="0" applyFill="1" applyBorder="1"/>
    <xf numFmtId="9" fontId="0" fillId="5" borderId="0" xfId="15" applyFont="1" applyFill="1" applyBorder="1" applyAlignment="1">
      <alignment horizontal="left"/>
    </xf>
    <xf numFmtId="164" fontId="1" fillId="5" borderId="7" xfId="0" applyNumberFormat="1" applyFont="1" applyFill="1" applyBorder="1" applyAlignment="1">
      <alignment horizontal="right" vertical="center"/>
    </xf>
    <xf numFmtId="0" fontId="44" fillId="5" borderId="6" xfId="0" applyFont="1" applyFill="1" applyBorder="1"/>
    <xf numFmtId="0" fontId="0" fillId="5" borderId="7" xfId="0" applyFill="1" applyBorder="1"/>
    <xf numFmtId="0" fontId="0" fillId="5" borderId="8" xfId="0" applyFill="1" applyBorder="1"/>
    <xf numFmtId="9" fontId="0" fillId="5" borderId="9" xfId="15" applyFont="1" applyFill="1" applyBorder="1" applyAlignment="1">
      <alignment horizontal="left"/>
    </xf>
    <xf numFmtId="0" fontId="0" fillId="5" borderId="9" xfId="0" applyFill="1" applyBorder="1"/>
    <xf numFmtId="164" fontId="1" fillId="5" borderId="10" xfId="0" applyNumberFormat="1" applyFont="1" applyFill="1" applyBorder="1" applyAlignment="1">
      <alignment horizontal="right" vertical="center"/>
    </xf>
    <xf numFmtId="166" fontId="1" fillId="5" borderId="25" xfId="18" applyNumberFormat="1" applyFont="1" applyFill="1" applyBorder="1" applyAlignment="1">
      <alignment horizontal="right" vertical="center"/>
    </xf>
    <xf numFmtId="0" fontId="15" fillId="5" borderId="0" xfId="0" applyFont="1" applyFill="1" applyBorder="1"/>
    <xf numFmtId="168" fontId="1" fillId="5" borderId="7" xfId="17" applyNumberFormat="1" applyFont="1" applyFill="1" applyBorder="1" applyAlignment="1">
      <alignment horizontal="right" vertical="center"/>
    </xf>
    <xf numFmtId="168" fontId="0" fillId="5" borderId="7" xfId="17" applyNumberFormat="1" applyFont="1" applyFill="1" applyBorder="1"/>
    <xf numFmtId="168" fontId="1" fillId="5" borderId="10" xfId="17" applyNumberFormat="1" applyFont="1" applyFill="1" applyBorder="1" applyAlignment="1">
      <alignment horizontal="right" vertical="center"/>
    </xf>
    <xf numFmtId="43" fontId="3" fillId="2" borderId="14" xfId="0" applyNumberFormat="1" applyFont="1" applyFill="1" applyBorder="1" applyAlignment="1">
      <alignment horizontal="right" vertical="top"/>
    </xf>
    <xf numFmtId="0" fontId="45" fillId="5" borderId="12" xfId="0" applyFont="1" applyFill="1" applyBorder="1"/>
    <xf numFmtId="0" fontId="14" fillId="5" borderId="0" xfId="0" applyFont="1" applyFill="1"/>
    <xf numFmtId="9" fontId="6" fillId="5" borderId="0" xfId="0" applyNumberFormat="1" applyFont="1" applyFill="1"/>
    <xf numFmtId="166" fontId="14" fillId="5" borderId="1" xfId="18" applyNumberFormat="1" applyFont="1" applyFill="1" applyBorder="1" applyAlignment="1">
      <alignment horizontal="right" vertical="center"/>
    </xf>
    <xf numFmtId="166" fontId="14" fillId="5" borderId="1" xfId="18" applyNumberFormat="1" applyFont="1" applyFill="1" applyBorder="1" applyAlignment="1">
      <alignment horizontal="center" vertical="center"/>
    </xf>
    <xf numFmtId="166" fontId="14" fillId="5" borderId="1" xfId="18" applyNumberFormat="1" applyFont="1" applyFill="1" applyBorder="1" applyAlignment="1">
      <alignment horizontal="right"/>
    </xf>
    <xf numFmtId="0" fontId="6" fillId="0" borderId="0" xfId="0" applyFont="1" applyFill="1"/>
    <xf numFmtId="166" fontId="1" fillId="5" borderId="0" xfId="18" applyNumberFormat="1" applyFont="1" applyFill="1" applyAlignment="1">
      <alignment horizontal="right"/>
    </xf>
    <xf numFmtId="166" fontId="1" fillId="5" borderId="1" xfId="18" applyNumberFormat="1" applyFont="1" applyFill="1" applyBorder="1" applyAlignment="1">
      <alignment horizontal="right"/>
    </xf>
    <xf numFmtId="164" fontId="1" fillId="5" borderId="0" xfId="0" applyNumberFormat="1" applyFont="1" applyFill="1" applyBorder="1" applyAlignment="1">
      <alignment horizontal="right"/>
    </xf>
    <xf numFmtId="164" fontId="1" fillId="5" borderId="0" xfId="0" applyNumberFormat="1" applyFont="1" applyFill="1" applyAlignment="1">
      <alignment horizontal="right"/>
    </xf>
    <xf numFmtId="0" fontId="1" fillId="5" borderId="12" xfId="0" applyFont="1" applyFill="1" applyBorder="1" applyAlignment="1">
      <alignment horizontal="right"/>
    </xf>
    <xf numFmtId="0" fontId="6" fillId="5" borderId="12" xfId="0" applyFont="1" applyFill="1" applyBorder="1" applyAlignment="1">
      <alignment horizontal="right"/>
    </xf>
    <xf numFmtId="3" fontId="6" fillId="5" borderId="12" xfId="0" applyNumberFormat="1" applyFont="1" applyFill="1" applyBorder="1" applyAlignment="1">
      <alignment horizontal="right"/>
    </xf>
    <xf numFmtId="0" fontId="0" fillId="5" borderId="12" xfId="0" applyFill="1" applyBorder="1" applyAlignment="1">
      <alignment horizontal="right"/>
    </xf>
    <xf numFmtId="3" fontId="0" fillId="5" borderId="12" xfId="0" applyNumberFormat="1" applyFill="1" applyBorder="1" applyAlignment="1">
      <alignment horizontal="right"/>
    </xf>
    <xf numFmtId="3" fontId="1" fillId="5" borderId="12" xfId="0" applyNumberFormat="1" applyFont="1" applyFill="1" applyBorder="1" applyAlignment="1">
      <alignment horizontal="right"/>
    </xf>
    <xf numFmtId="0" fontId="16" fillId="0" borderId="0" xfId="16" applyAlignment="1">
      <alignment vertical="center"/>
    </xf>
    <xf numFmtId="0" fontId="18" fillId="2" borderId="3" xfId="0" quotePrefix="1" applyNumberFormat="1" applyFont="1" applyFill="1" applyBorder="1" applyAlignment="1">
      <alignment horizontal="left" vertical="top" wrapText="1"/>
    </xf>
    <xf numFmtId="0" fontId="18" fillId="2" borderId="4" xfId="0" quotePrefix="1" applyNumberFormat="1" applyFont="1" applyFill="1" applyBorder="1" applyAlignment="1">
      <alignment horizontal="left" vertical="top" wrapText="1"/>
    </xf>
    <xf numFmtId="0" fontId="18" fillId="2" borderId="5" xfId="0" quotePrefix="1" applyNumberFormat="1" applyFont="1" applyFill="1" applyBorder="1" applyAlignment="1">
      <alignment horizontal="left" vertical="top" wrapText="1"/>
    </xf>
    <xf numFmtId="0" fontId="18" fillId="2" borderId="6" xfId="0" quotePrefix="1" applyNumberFormat="1" applyFont="1" applyFill="1" applyBorder="1" applyAlignment="1">
      <alignment horizontal="left" vertical="top" wrapText="1"/>
    </xf>
    <xf numFmtId="0" fontId="18" fillId="2" borderId="0" xfId="0" quotePrefix="1" applyNumberFormat="1" applyFont="1" applyFill="1" applyBorder="1" applyAlignment="1">
      <alignment horizontal="left" vertical="top" wrapText="1"/>
    </xf>
    <xf numFmtId="0" fontId="18" fillId="2" borderId="7" xfId="0" quotePrefix="1" applyNumberFormat="1" applyFont="1" applyFill="1" applyBorder="1" applyAlignment="1">
      <alignment horizontal="left" vertical="top" wrapText="1"/>
    </xf>
    <xf numFmtId="0" fontId="18" fillId="2" borderId="8" xfId="0" quotePrefix="1" applyNumberFormat="1" applyFont="1" applyFill="1" applyBorder="1" applyAlignment="1">
      <alignment horizontal="left" vertical="top" wrapText="1"/>
    </xf>
    <xf numFmtId="0" fontId="18" fillId="2" borderId="9" xfId="0" quotePrefix="1" applyNumberFormat="1" applyFont="1" applyFill="1" applyBorder="1" applyAlignment="1">
      <alignment horizontal="left" vertical="top" wrapText="1"/>
    </xf>
    <xf numFmtId="0" fontId="18" fillId="2" borderId="10" xfId="0" quotePrefix="1" applyNumberFormat="1" applyFont="1" applyFill="1" applyBorder="1" applyAlignment="1">
      <alignment horizontal="left" vertical="top" wrapText="1"/>
    </xf>
    <xf numFmtId="165" fontId="21" fillId="4" borderId="0" xfId="0" applyNumberFormat="1" applyFont="1" applyFill="1" applyAlignment="1">
      <alignment horizontal="left"/>
    </xf>
    <xf numFmtId="0" fontId="0" fillId="4" borderId="0" xfId="0" applyFill="1" applyAlignment="1">
      <alignment horizontal="left"/>
    </xf>
    <xf numFmtId="9" fontId="21" fillId="4" borderId="0" xfId="0" applyNumberFormat="1" applyFont="1" applyFill="1" applyAlignment="1"/>
    <xf numFmtId="0" fontId="0" fillId="4" borderId="0" xfId="0" applyFill="1" applyAlignment="1"/>
  </cellXfs>
  <cellStyles count="19">
    <cellStyle name="Comma" xfId="18" builtinId="3"/>
    <cellStyle name="Comma 2" xfId="14" xr:uid="{00000000-0005-0000-0000-000001000000}"/>
    <cellStyle name="Comma 3" xfId="3" xr:uid="{00000000-0005-0000-0000-000002000000}"/>
    <cellStyle name="Currency" xfId="17" builtinId="4"/>
    <cellStyle name="Currency 2" xfId="6" xr:uid="{00000000-0005-0000-0000-000004000000}"/>
    <cellStyle name="Currency 3" xfId="12" xr:uid="{00000000-0005-0000-0000-000005000000}"/>
    <cellStyle name="Hyperlink" xfId="16" builtinId="8"/>
    <cellStyle name="Normal" xfId="0" builtinId="0"/>
    <cellStyle name="Normal 13" xfId="8" xr:uid="{00000000-0005-0000-0000-000008000000}"/>
    <cellStyle name="Normal 14" xfId="9" xr:uid="{00000000-0005-0000-0000-000009000000}"/>
    <cellStyle name="Normal 17" xfId="10" xr:uid="{00000000-0005-0000-0000-00000A000000}"/>
    <cellStyle name="Normal 2" xfId="4" xr:uid="{00000000-0005-0000-0000-00000B000000}"/>
    <cellStyle name="Normal 3" xfId="5" xr:uid="{00000000-0005-0000-0000-00000C000000}"/>
    <cellStyle name="Normal 4" xfId="1" xr:uid="{00000000-0005-0000-0000-00000D000000}"/>
    <cellStyle name="Normal 5" xfId="11" xr:uid="{00000000-0005-0000-0000-00000E000000}"/>
    <cellStyle name="Percent" xfId="15" builtinId="5"/>
    <cellStyle name="Percent 2" xfId="7" xr:uid="{00000000-0005-0000-0000-000010000000}"/>
    <cellStyle name="Percent 3" xfId="13" xr:uid="{00000000-0005-0000-0000-000011000000}"/>
    <cellStyle name="Percent 4" xfId="2" xr:uid="{00000000-0005-0000-0000-000012000000}"/>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'Sheet_2 Inputs &amp; Outputs (t)'!$B$12:$F$12</c:f>
              <c:strCache>
                <c:ptCount val="5"/>
                <c:pt idx="0">
                  <c:v>Total Base Case (BAU) - Waste Inputs</c:v>
                </c:pt>
                <c:pt idx="4">
                  <c:v>tonnes</c:v>
                </c:pt>
              </c:strCache>
            </c:strRef>
          </c:tx>
          <c:marker>
            <c:symbol val="none"/>
          </c:marker>
          <c:cat>
            <c:strRef>
              <c:f>'Sheet_2 Inputs &amp; Outputs (t)'!$G$1:$AJ$1</c:f>
              <c:strCache>
                <c:ptCount val="30"/>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strCache>
            </c:strRef>
          </c:cat>
          <c:val>
            <c:numRef>
              <c:f>'Sheet_2 Inputs &amp; Outputs (t)'!$G$12:$AJ$12</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DA73-411D-9114-D6580004C0EE}"/>
            </c:ext>
          </c:extLst>
        </c:ser>
        <c:ser>
          <c:idx val="1"/>
          <c:order val="1"/>
          <c:tx>
            <c:strRef>
              <c:f>'Sheet_2 Inputs &amp; Outputs (t)'!$B$21:$F$21</c:f>
              <c:strCache>
                <c:ptCount val="5"/>
                <c:pt idx="0">
                  <c:v>Total Scenario 1 - Waste Inputs</c:v>
                </c:pt>
                <c:pt idx="4">
                  <c:v>tonnes</c:v>
                </c:pt>
              </c:strCache>
            </c:strRef>
          </c:tx>
          <c:marker>
            <c:symbol val="none"/>
          </c:marker>
          <c:cat>
            <c:strRef>
              <c:f>'Sheet_2 Inputs &amp; Outputs (t)'!$G$1:$AJ$1</c:f>
              <c:strCache>
                <c:ptCount val="30"/>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strCache>
            </c:strRef>
          </c:cat>
          <c:val>
            <c:numRef>
              <c:f>'Sheet_2 Inputs &amp; Outputs (t)'!$G$21:$AJ$21</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DA73-411D-9114-D6580004C0EE}"/>
            </c:ext>
          </c:extLst>
        </c:ser>
        <c:ser>
          <c:idx val="2"/>
          <c:order val="2"/>
          <c:tx>
            <c:strRef>
              <c:f>'Sheet_2 Inputs &amp; Outputs (t)'!$B$30:$F$30</c:f>
              <c:strCache>
                <c:ptCount val="5"/>
                <c:pt idx="0">
                  <c:v>Total Scenario 2 - Waste Inputs</c:v>
                </c:pt>
                <c:pt idx="4">
                  <c:v>tonnes</c:v>
                </c:pt>
              </c:strCache>
            </c:strRef>
          </c:tx>
          <c:marker>
            <c:symbol val="none"/>
          </c:marker>
          <c:cat>
            <c:strRef>
              <c:f>'Sheet_2 Inputs &amp; Outputs (t)'!$G$1:$AJ$1</c:f>
              <c:strCache>
                <c:ptCount val="30"/>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strCache>
            </c:strRef>
          </c:cat>
          <c:val>
            <c:numRef>
              <c:f>'Sheet_2 Inputs &amp; Outputs (t)'!$G$30:$AJ$30</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DA73-411D-9114-D6580004C0EE}"/>
            </c:ext>
          </c:extLst>
        </c:ser>
        <c:ser>
          <c:idx val="3"/>
          <c:order val="3"/>
          <c:tx>
            <c:strRef>
              <c:f>'Sheet_2 Inputs &amp; Outputs (t)'!$B$48:$F$48</c:f>
              <c:strCache>
                <c:ptCount val="5"/>
                <c:pt idx="0">
                  <c:v>Total Base Case (BAU) - Product Outputs</c:v>
                </c:pt>
              </c:strCache>
            </c:strRef>
          </c:tx>
          <c:spPr>
            <a:ln>
              <a:prstDash val="dash"/>
            </a:ln>
          </c:spPr>
          <c:marker>
            <c:symbol val="none"/>
          </c:marker>
          <c:cat>
            <c:strRef>
              <c:f>'Sheet_2 Inputs &amp; Outputs (t)'!$G$1:$AJ$1</c:f>
              <c:strCache>
                <c:ptCount val="30"/>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strCache>
            </c:strRef>
          </c:cat>
          <c:val>
            <c:numRef>
              <c:f>'Sheet_2 Inputs &amp; Outputs (t)'!$G$48:$AJ$48</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DA73-411D-9114-D6580004C0EE}"/>
            </c:ext>
          </c:extLst>
        </c:ser>
        <c:ser>
          <c:idx val="4"/>
          <c:order val="4"/>
          <c:tx>
            <c:strRef>
              <c:f>'Sheet_2 Inputs &amp; Outputs (t)'!$B$65:$F$65</c:f>
              <c:strCache>
                <c:ptCount val="5"/>
                <c:pt idx="0">
                  <c:v>Total Scenario 1 - Product Outputs</c:v>
                </c:pt>
              </c:strCache>
            </c:strRef>
          </c:tx>
          <c:spPr>
            <a:ln>
              <a:prstDash val="dash"/>
            </a:ln>
          </c:spPr>
          <c:marker>
            <c:symbol val="none"/>
          </c:marker>
          <c:cat>
            <c:strRef>
              <c:f>'Sheet_2 Inputs &amp; Outputs (t)'!$G$1:$AJ$1</c:f>
              <c:strCache>
                <c:ptCount val="30"/>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strCache>
            </c:strRef>
          </c:cat>
          <c:val>
            <c:numRef>
              <c:f>'Sheet_2 Inputs &amp; Outputs (t)'!$G$65:$AJ$65</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4-DA73-411D-9114-D6580004C0EE}"/>
            </c:ext>
          </c:extLst>
        </c:ser>
        <c:ser>
          <c:idx val="5"/>
          <c:order val="5"/>
          <c:tx>
            <c:strRef>
              <c:f>'Sheet_2 Inputs &amp; Outputs (t)'!$B$82:$F$82</c:f>
              <c:strCache>
                <c:ptCount val="5"/>
                <c:pt idx="0">
                  <c:v>Total Scenario 2 - Product Outputs</c:v>
                </c:pt>
              </c:strCache>
            </c:strRef>
          </c:tx>
          <c:spPr>
            <a:ln>
              <a:prstDash val="dash"/>
            </a:ln>
          </c:spPr>
          <c:marker>
            <c:symbol val="none"/>
          </c:marker>
          <c:cat>
            <c:strRef>
              <c:f>'Sheet_2 Inputs &amp; Outputs (t)'!$G$1:$AJ$1</c:f>
              <c:strCache>
                <c:ptCount val="30"/>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strCache>
            </c:strRef>
          </c:cat>
          <c:val>
            <c:numRef>
              <c:f>'Sheet_2 Inputs &amp; Outputs (t)'!$G$82:$AJ$82</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DA73-411D-9114-D6580004C0EE}"/>
            </c:ext>
          </c:extLst>
        </c:ser>
        <c:dLbls>
          <c:showLegendKey val="0"/>
          <c:showVal val="0"/>
          <c:showCatName val="0"/>
          <c:showSerName val="0"/>
          <c:showPercent val="0"/>
          <c:showBubbleSize val="0"/>
        </c:dLbls>
        <c:smooth val="0"/>
        <c:axId val="274798632"/>
        <c:axId val="274799024"/>
      </c:lineChart>
      <c:catAx>
        <c:axId val="274798632"/>
        <c:scaling>
          <c:orientation val="minMax"/>
        </c:scaling>
        <c:delete val="0"/>
        <c:axPos val="b"/>
        <c:numFmt formatCode="General" sourceLinked="0"/>
        <c:majorTickMark val="out"/>
        <c:minorTickMark val="none"/>
        <c:tickLblPos val="nextTo"/>
        <c:crossAx val="274799024"/>
        <c:crosses val="autoZero"/>
        <c:auto val="1"/>
        <c:lblAlgn val="ctr"/>
        <c:lblOffset val="100"/>
        <c:noMultiLvlLbl val="0"/>
      </c:catAx>
      <c:valAx>
        <c:axId val="274799024"/>
        <c:scaling>
          <c:orientation val="minMax"/>
        </c:scaling>
        <c:delete val="0"/>
        <c:axPos val="l"/>
        <c:majorGridlines/>
        <c:title>
          <c:tx>
            <c:rich>
              <a:bodyPr rot="-5400000" vert="horz"/>
              <a:lstStyle/>
              <a:p>
                <a:pPr>
                  <a:defRPr/>
                </a:pPr>
                <a:r>
                  <a:rPr lang="en-US"/>
                  <a:t>Tonnes</a:t>
                </a:r>
              </a:p>
            </c:rich>
          </c:tx>
          <c:overlay val="0"/>
        </c:title>
        <c:numFmt formatCode="_(* #,##0_);_(* \(#,##0\);_(* &quot;-&quot;_);_(@_)" sourceLinked="1"/>
        <c:majorTickMark val="out"/>
        <c:minorTickMark val="none"/>
        <c:tickLblPos val="nextTo"/>
        <c:crossAx val="274798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156881</xdr:colOff>
      <xdr:row>83</xdr:row>
      <xdr:rowOff>152399</xdr:rowOff>
    </xdr:from>
    <xdr:to>
      <xdr:col>12</xdr:col>
      <xdr:colOff>997322</xdr:colOff>
      <xdr:row>120</xdr:row>
      <xdr:rowOff>33616</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596348</xdr:colOff>
      <xdr:row>1</xdr:row>
      <xdr:rowOff>85725</xdr:rowOff>
    </xdr:from>
    <xdr:to>
      <xdr:col>9</xdr:col>
      <xdr:colOff>209550</xdr:colOff>
      <xdr:row>12</xdr:row>
      <xdr:rowOff>48780</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8" y="276225"/>
          <a:ext cx="5185327" cy="181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xdr:row>
      <xdr:rowOff>62600</xdr:rowOff>
    </xdr:from>
    <xdr:to>
      <xdr:col>9</xdr:col>
      <xdr:colOff>170273</xdr:colOff>
      <xdr:row>28</xdr:row>
      <xdr:rowOff>85725</xdr:rowOff>
    </xdr:to>
    <xdr:pic>
      <xdr:nvPicPr>
        <xdr:cNvPr id="7" name="Picture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100950"/>
          <a:ext cx="5170898" cy="261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MJA\NSW\EPA\Organics%20Infrastructure%20Business%20Case%20Advisory%20Services\Tools\FINAL\140211%20Financial%20Analysis%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sults"/>
      <sheetName val="BAU"/>
      <sheetName val="Scenario 1"/>
      <sheetName val="Scenario 2"/>
      <sheetName val="Assumptions"/>
      <sheetName val="Notes - Fin Appraisal"/>
    </sheetNames>
    <sheetDataSet>
      <sheetData sheetId="0"/>
      <sheetData sheetId="1"/>
      <sheetData sheetId="2">
        <row r="8">
          <cell r="E8" t="str">
            <v>Note: All values are in nominal dollars, they must be inflated.</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4/7412/tpp07-4.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L40"/>
  <sheetViews>
    <sheetView tabSelected="1" zoomScale="80" zoomScaleNormal="80" workbookViewId="0">
      <selection activeCell="M4" sqref="M4"/>
    </sheetView>
  </sheetViews>
  <sheetFormatPr defaultColWidth="9.109375" defaultRowHeight="13.8" x14ac:dyDescent="0.3"/>
  <cols>
    <col min="1" max="11" width="9.109375" style="1"/>
    <col min="12" max="12" width="124.33203125" style="1" customWidth="1"/>
    <col min="13" max="16384" width="9.109375" style="1"/>
  </cols>
  <sheetData>
    <row r="3" spans="2:12" ht="14.4" thickBot="1" x14ac:dyDescent="0.35"/>
    <row r="4" spans="2:12" ht="64.5" customHeight="1" x14ac:dyDescent="0.3">
      <c r="B4" s="261" t="s">
        <v>216</v>
      </c>
      <c r="C4" s="262"/>
      <c r="D4" s="262"/>
      <c r="E4" s="262"/>
      <c r="F4" s="262"/>
      <c r="G4" s="262"/>
      <c r="H4" s="262"/>
      <c r="I4" s="262"/>
      <c r="J4" s="262"/>
      <c r="K4" s="262"/>
      <c r="L4" s="263"/>
    </row>
    <row r="5" spans="2:12" x14ac:dyDescent="0.3">
      <c r="B5" s="264"/>
      <c r="C5" s="265"/>
      <c r="D5" s="265"/>
      <c r="E5" s="265"/>
      <c r="F5" s="265"/>
      <c r="G5" s="265"/>
      <c r="H5" s="265"/>
      <c r="I5" s="265"/>
      <c r="J5" s="265"/>
      <c r="K5" s="265"/>
      <c r="L5" s="266"/>
    </row>
    <row r="6" spans="2:12" x14ac:dyDescent="0.3">
      <c r="B6" s="264"/>
      <c r="C6" s="265"/>
      <c r="D6" s="265"/>
      <c r="E6" s="265"/>
      <c r="F6" s="265"/>
      <c r="G6" s="265"/>
      <c r="H6" s="265"/>
      <c r="I6" s="265"/>
      <c r="J6" s="265"/>
      <c r="K6" s="265"/>
      <c r="L6" s="266"/>
    </row>
    <row r="7" spans="2:12" x14ac:dyDescent="0.3">
      <c r="B7" s="264"/>
      <c r="C7" s="265"/>
      <c r="D7" s="265"/>
      <c r="E7" s="265"/>
      <c r="F7" s="265"/>
      <c r="G7" s="265"/>
      <c r="H7" s="265"/>
      <c r="I7" s="265"/>
      <c r="J7" s="265"/>
      <c r="K7" s="265"/>
      <c r="L7" s="266"/>
    </row>
    <row r="8" spans="2:12" x14ac:dyDescent="0.3">
      <c r="B8" s="264"/>
      <c r="C8" s="265"/>
      <c r="D8" s="265"/>
      <c r="E8" s="265"/>
      <c r="F8" s="265"/>
      <c r="G8" s="265"/>
      <c r="H8" s="265"/>
      <c r="I8" s="265"/>
      <c r="J8" s="265"/>
      <c r="K8" s="265"/>
      <c r="L8" s="266"/>
    </row>
    <row r="9" spans="2:12" x14ac:dyDescent="0.3">
      <c r="B9" s="264"/>
      <c r="C9" s="265"/>
      <c r="D9" s="265"/>
      <c r="E9" s="265"/>
      <c r="F9" s="265"/>
      <c r="G9" s="265"/>
      <c r="H9" s="265"/>
      <c r="I9" s="265"/>
      <c r="J9" s="265"/>
      <c r="K9" s="265"/>
      <c r="L9" s="266"/>
    </row>
    <row r="10" spans="2:12" x14ac:dyDescent="0.3">
      <c r="B10" s="264"/>
      <c r="C10" s="265"/>
      <c r="D10" s="265"/>
      <c r="E10" s="265"/>
      <c r="F10" s="265"/>
      <c r="G10" s="265"/>
      <c r="H10" s="265"/>
      <c r="I10" s="265"/>
      <c r="J10" s="265"/>
      <c r="K10" s="265"/>
      <c r="L10" s="266"/>
    </row>
    <row r="11" spans="2:12" x14ac:dyDescent="0.3">
      <c r="B11" s="264"/>
      <c r="C11" s="265"/>
      <c r="D11" s="265"/>
      <c r="E11" s="265"/>
      <c r="F11" s="265"/>
      <c r="G11" s="265"/>
      <c r="H11" s="265"/>
      <c r="I11" s="265"/>
      <c r="J11" s="265"/>
      <c r="K11" s="265"/>
      <c r="L11" s="266"/>
    </row>
    <row r="12" spans="2:12" x14ac:dyDescent="0.3">
      <c r="B12" s="264"/>
      <c r="C12" s="265"/>
      <c r="D12" s="265"/>
      <c r="E12" s="265"/>
      <c r="F12" s="265"/>
      <c r="G12" s="265"/>
      <c r="H12" s="265"/>
      <c r="I12" s="265"/>
      <c r="J12" s="265"/>
      <c r="K12" s="265"/>
      <c r="L12" s="266"/>
    </row>
    <row r="13" spans="2:12" x14ac:dyDescent="0.3">
      <c r="B13" s="264"/>
      <c r="C13" s="265"/>
      <c r="D13" s="265"/>
      <c r="E13" s="265"/>
      <c r="F13" s="265"/>
      <c r="G13" s="265"/>
      <c r="H13" s="265"/>
      <c r="I13" s="265"/>
      <c r="J13" s="265"/>
      <c r="K13" s="265"/>
      <c r="L13" s="266"/>
    </row>
    <row r="14" spans="2:12" ht="15" customHeight="1" x14ac:dyDescent="0.3">
      <c r="B14" s="264"/>
      <c r="C14" s="265"/>
      <c r="D14" s="265"/>
      <c r="E14" s="265"/>
      <c r="F14" s="265"/>
      <c r="G14" s="265"/>
      <c r="H14" s="265"/>
      <c r="I14" s="265"/>
      <c r="J14" s="265"/>
      <c r="K14" s="265"/>
      <c r="L14" s="266"/>
    </row>
    <row r="15" spans="2:12" ht="15" customHeight="1" x14ac:dyDescent="0.3">
      <c r="B15" s="264"/>
      <c r="C15" s="265"/>
      <c r="D15" s="265"/>
      <c r="E15" s="265"/>
      <c r="F15" s="265"/>
      <c r="G15" s="265"/>
      <c r="H15" s="265"/>
      <c r="I15" s="265"/>
      <c r="J15" s="265"/>
      <c r="K15" s="265"/>
      <c r="L15" s="266"/>
    </row>
    <row r="16" spans="2:12" ht="15" customHeight="1" x14ac:dyDescent="0.3">
      <c r="B16" s="264"/>
      <c r="C16" s="265"/>
      <c r="D16" s="265"/>
      <c r="E16" s="265"/>
      <c r="F16" s="265"/>
      <c r="G16" s="265"/>
      <c r="H16" s="265"/>
      <c r="I16" s="265"/>
      <c r="J16" s="265"/>
      <c r="K16" s="265"/>
      <c r="L16" s="266"/>
    </row>
    <row r="17" spans="2:12" ht="15" customHeight="1" x14ac:dyDescent="0.3">
      <c r="B17" s="264"/>
      <c r="C17" s="265"/>
      <c r="D17" s="265"/>
      <c r="E17" s="265"/>
      <c r="F17" s="265"/>
      <c r="G17" s="265"/>
      <c r="H17" s="265"/>
      <c r="I17" s="265"/>
      <c r="J17" s="265"/>
      <c r="K17" s="265"/>
      <c r="L17" s="266"/>
    </row>
    <row r="18" spans="2:12" ht="15" customHeight="1" thickBot="1" x14ac:dyDescent="0.35">
      <c r="B18" s="267"/>
      <c r="C18" s="268"/>
      <c r="D18" s="268"/>
      <c r="E18" s="268"/>
      <c r="F18" s="268"/>
      <c r="G18" s="268"/>
      <c r="H18" s="268"/>
      <c r="I18" s="268"/>
      <c r="J18" s="268"/>
      <c r="K18" s="268"/>
      <c r="L18" s="269"/>
    </row>
    <row r="19" spans="2:12" ht="15.6" x14ac:dyDescent="0.3">
      <c r="B19" s="9"/>
      <c r="C19" s="9"/>
      <c r="D19" s="9"/>
      <c r="E19" s="9"/>
      <c r="F19" s="9"/>
      <c r="G19" s="9"/>
      <c r="H19" s="9"/>
      <c r="I19" s="9"/>
      <c r="J19" s="9"/>
      <c r="K19" s="9"/>
      <c r="L19" s="9"/>
    </row>
    <row r="20" spans="2:12" ht="15.6" x14ac:dyDescent="0.3">
      <c r="B20" s="10" t="s">
        <v>19</v>
      </c>
      <c r="C20" s="9"/>
      <c r="D20" s="9"/>
      <c r="E20" s="9"/>
      <c r="F20" s="9"/>
      <c r="G20" s="9"/>
      <c r="H20" s="9"/>
      <c r="I20" s="9"/>
      <c r="J20" s="9"/>
      <c r="K20" s="9"/>
      <c r="L20" s="9"/>
    </row>
    <row r="21" spans="2:12" ht="15.6" x14ac:dyDescent="0.3">
      <c r="B21" s="9" t="s">
        <v>217</v>
      </c>
      <c r="C21" s="9"/>
      <c r="D21" s="9"/>
      <c r="E21" s="9"/>
      <c r="F21" s="9"/>
      <c r="G21" s="9"/>
      <c r="H21" s="9"/>
      <c r="I21" s="9"/>
      <c r="J21" s="9"/>
      <c r="K21" s="9"/>
      <c r="L21" s="9"/>
    </row>
    <row r="22" spans="2:12" ht="15.6" x14ac:dyDescent="0.3">
      <c r="B22" s="163" t="s">
        <v>218</v>
      </c>
      <c r="C22" s="163"/>
      <c r="D22" s="163"/>
      <c r="E22" s="163"/>
      <c r="F22" s="163"/>
      <c r="G22" s="163"/>
      <c r="H22" s="163"/>
      <c r="I22" s="163"/>
      <c r="J22" s="163"/>
      <c r="K22" s="163"/>
      <c r="L22" s="163"/>
    </row>
    <row r="23" spans="2:12" ht="15.6" x14ac:dyDescent="0.3">
      <c r="B23" s="9" t="s">
        <v>219</v>
      </c>
      <c r="C23" s="9"/>
      <c r="D23" s="9"/>
      <c r="E23" s="9"/>
      <c r="F23" s="9"/>
      <c r="G23" s="9"/>
      <c r="H23" s="9"/>
      <c r="I23" s="9"/>
      <c r="J23" s="9"/>
      <c r="K23" s="9"/>
      <c r="L23" s="9"/>
    </row>
    <row r="24" spans="2:12" ht="15.6" x14ac:dyDescent="0.3">
      <c r="B24" s="8" t="s">
        <v>220</v>
      </c>
      <c r="C24" s="9"/>
      <c r="D24" s="9"/>
      <c r="E24" s="9"/>
      <c r="F24" s="9"/>
      <c r="G24" s="9"/>
      <c r="H24" s="9"/>
      <c r="I24" s="9"/>
      <c r="J24" s="9"/>
      <c r="K24" s="9"/>
      <c r="L24" s="9"/>
    </row>
    <row r="25" spans="2:12" ht="15.6" x14ac:dyDescent="0.3">
      <c r="B25" s="8" t="s">
        <v>221</v>
      </c>
      <c r="C25" s="9"/>
      <c r="D25" s="9"/>
      <c r="E25" s="9"/>
      <c r="F25" s="9"/>
      <c r="G25" s="9"/>
      <c r="H25" s="9"/>
      <c r="I25" s="9"/>
      <c r="J25" s="9"/>
      <c r="K25" s="9"/>
      <c r="L25" s="9"/>
    </row>
    <row r="26" spans="2:12" ht="15.6" x14ac:dyDescent="0.3">
      <c r="B26" s="9" t="s">
        <v>222</v>
      </c>
      <c r="C26" s="9"/>
      <c r="D26" s="9"/>
      <c r="E26" s="9"/>
      <c r="F26" s="9"/>
      <c r="G26" s="9"/>
      <c r="H26" s="9"/>
      <c r="I26" s="9"/>
      <c r="J26" s="9"/>
      <c r="K26" s="9"/>
      <c r="L26" s="9"/>
    </row>
    <row r="27" spans="2:12" ht="15.6" x14ac:dyDescent="0.3">
      <c r="B27" s="9" t="s">
        <v>223</v>
      </c>
      <c r="C27" s="9"/>
      <c r="D27" s="9"/>
      <c r="E27" s="9"/>
      <c r="F27" s="9"/>
      <c r="G27" s="9"/>
      <c r="H27" s="9"/>
      <c r="I27" s="9"/>
      <c r="J27" s="9"/>
      <c r="K27" s="9"/>
      <c r="L27" s="9"/>
    </row>
    <row r="28" spans="2:12" ht="15.6" x14ac:dyDescent="0.3">
      <c r="B28" s="9"/>
      <c r="C28" s="9"/>
      <c r="D28" s="9"/>
      <c r="E28" s="9"/>
      <c r="F28" s="9"/>
      <c r="G28" s="9"/>
      <c r="H28" s="9"/>
      <c r="I28" s="9"/>
      <c r="J28" s="9"/>
      <c r="K28" s="9"/>
      <c r="L28" s="9"/>
    </row>
    <row r="29" spans="2:12" ht="15.6" x14ac:dyDescent="0.3">
      <c r="B29" s="9"/>
      <c r="C29" s="9"/>
      <c r="D29" s="9"/>
      <c r="E29" s="9"/>
      <c r="F29" s="9"/>
      <c r="G29" s="9"/>
      <c r="H29" s="9"/>
      <c r="I29" s="9"/>
      <c r="J29" s="9"/>
      <c r="K29" s="9"/>
      <c r="L29" s="9"/>
    </row>
    <row r="40" spans="5:5" x14ac:dyDescent="0.3">
      <c r="E40" s="1" t="s">
        <v>215</v>
      </c>
    </row>
  </sheetData>
  <mergeCells count="1">
    <mergeCell ref="B4:L18"/>
  </mergeCells>
  <pageMargins left="0.7" right="0.7" top="0.75" bottom="0.75" header="0.3" footer="0.3"/>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0"/>
  <sheetViews>
    <sheetView zoomScaleNormal="100" zoomScaleSheetLayoutView="115" workbookViewId="0">
      <selection activeCell="B28" sqref="B28"/>
    </sheetView>
  </sheetViews>
  <sheetFormatPr defaultColWidth="9.33203125" defaultRowHeight="13.8" x14ac:dyDescent="0.3"/>
  <cols>
    <col min="1" max="16384" width="9.33203125" style="1"/>
  </cols>
  <sheetData>
    <row r="1" spans="1:2" x14ac:dyDescent="0.3">
      <c r="A1" s="17"/>
    </row>
    <row r="2" spans="1:2" x14ac:dyDescent="0.3">
      <c r="A2" s="12"/>
    </row>
    <row r="3" spans="1:2" x14ac:dyDescent="0.3">
      <c r="A3" s="12"/>
    </row>
    <row r="4" spans="1:2" x14ac:dyDescent="0.3">
      <c r="A4" s="13"/>
    </row>
    <row r="5" spans="1:2" x14ac:dyDescent="0.3">
      <c r="A5" s="13"/>
    </row>
    <row r="6" spans="1:2" x14ac:dyDescent="0.3">
      <c r="A6" s="12"/>
    </row>
    <row r="8" spans="1:2" ht="14.4" x14ac:dyDescent="0.3">
      <c r="A8" s="14"/>
    </row>
    <row r="9" spans="1:2" x14ac:dyDescent="0.3">
      <c r="A9" s="15"/>
      <c r="B9" s="16"/>
    </row>
    <row r="10" spans="1:2" x14ac:dyDescent="0.3">
      <c r="A10" s="15"/>
      <c r="B10" s="16"/>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4"/>
  <sheetViews>
    <sheetView zoomScale="90" zoomScaleNormal="90" workbookViewId="0">
      <selection activeCell="I15" sqref="I15"/>
    </sheetView>
  </sheetViews>
  <sheetFormatPr defaultColWidth="9.109375" defaultRowHeight="13.8" x14ac:dyDescent="0.3"/>
  <cols>
    <col min="1" max="1" width="40.5546875" style="1" customWidth="1"/>
    <col min="2" max="2" width="18.5546875" style="1" customWidth="1"/>
    <col min="3" max="3" width="22.44140625" style="1" customWidth="1"/>
    <col min="4" max="4" width="30.109375" style="1" customWidth="1"/>
    <col min="5" max="6" width="17.109375" style="1" customWidth="1"/>
    <col min="7" max="16384" width="9.109375" style="1"/>
  </cols>
  <sheetData>
    <row r="1" spans="1:6" ht="23.4" x14ac:dyDescent="0.45">
      <c r="A1" s="135" t="s">
        <v>173</v>
      </c>
      <c r="B1" s="19"/>
      <c r="C1" s="19"/>
      <c r="D1" s="19"/>
      <c r="E1" s="19"/>
      <c r="F1" s="19"/>
    </row>
    <row r="2" spans="1:6" ht="23.4" x14ac:dyDescent="0.45">
      <c r="A2" s="135"/>
      <c r="B2" s="19"/>
      <c r="C2" s="19"/>
      <c r="D2" s="19"/>
      <c r="E2" s="19"/>
      <c r="F2" s="19"/>
    </row>
    <row r="3" spans="1:6" ht="23.4" x14ac:dyDescent="0.45">
      <c r="A3" s="135" t="s">
        <v>21</v>
      </c>
      <c r="B3" s="19"/>
      <c r="C3" s="19"/>
      <c r="D3" s="19"/>
      <c r="E3" s="19"/>
      <c r="F3" s="19"/>
    </row>
    <row r="4" spans="1:6" x14ac:dyDescent="0.3">
      <c r="A4" s="19"/>
      <c r="B4" s="19"/>
      <c r="C4" s="19"/>
      <c r="D4" s="19"/>
      <c r="E4" s="19"/>
      <c r="F4" s="19"/>
    </row>
    <row r="5" spans="1:6" s="11" customFormat="1" ht="18" x14ac:dyDescent="0.35">
      <c r="A5" s="157" t="str">
        <f>'Sheet 1_Overarching Assumptions'!B5</f>
        <v>Project Name</v>
      </c>
      <c r="B5" s="272" t="str">
        <f>'Sheet 1_Overarching Assumptions'!C5</f>
        <v>NAME</v>
      </c>
      <c r="C5" s="273"/>
      <c r="D5" s="273"/>
      <c r="E5" s="158"/>
      <c r="F5" s="158"/>
    </row>
    <row r="6" spans="1:6" s="11" customFormat="1" ht="18" x14ac:dyDescent="0.35">
      <c r="A6" s="157" t="str">
        <f>'Sheet 1_Overarching Assumptions'!B6</f>
        <v>Project Manager</v>
      </c>
      <c r="B6" s="272" t="str">
        <f>'Sheet 1_Overarching Assumptions'!C6</f>
        <v>NAME</v>
      </c>
      <c r="C6" s="273"/>
      <c r="D6" s="273"/>
      <c r="E6" s="158"/>
      <c r="F6" s="158"/>
    </row>
    <row r="7" spans="1:6" s="11" customFormat="1" ht="18" x14ac:dyDescent="0.35">
      <c r="A7" s="157" t="str">
        <f>'Sheet 1_Overarching Assumptions'!B7</f>
        <v>Model Version</v>
      </c>
      <c r="B7" s="272" t="str">
        <f>'Sheet 1_Overarching Assumptions'!C7</f>
        <v>Version 1</v>
      </c>
      <c r="C7" s="273"/>
      <c r="D7" s="273"/>
      <c r="E7" s="158"/>
      <c r="F7" s="158"/>
    </row>
    <row r="8" spans="1:6" s="11" customFormat="1" ht="18" x14ac:dyDescent="0.35">
      <c r="A8" s="157" t="str">
        <f>'Sheet 1_Overarching Assumptions'!B8</f>
        <v>Date</v>
      </c>
      <c r="B8" s="270">
        <f ca="1">'Sheet 1_Overarching Assumptions'!C8</f>
        <v>43633</v>
      </c>
      <c r="C8" s="271"/>
      <c r="D8" s="271"/>
      <c r="E8" s="158"/>
      <c r="F8" s="158"/>
    </row>
    <row r="9" spans="1:6" s="11" customFormat="1" ht="18" x14ac:dyDescent="0.35">
      <c r="A9" s="157"/>
      <c r="B9" s="159"/>
      <c r="C9" s="160"/>
      <c r="D9" s="160"/>
      <c r="E9" s="158"/>
      <c r="F9" s="158"/>
    </row>
    <row r="10" spans="1:6" x14ac:dyDescent="0.3">
      <c r="A10" s="161"/>
      <c r="B10" s="19"/>
      <c r="C10" s="19"/>
      <c r="D10" s="19"/>
      <c r="E10" s="19"/>
      <c r="F10" s="19"/>
    </row>
    <row r="11" spans="1:6" x14ac:dyDescent="0.3">
      <c r="A11" s="136"/>
      <c r="B11" s="19"/>
      <c r="C11" s="19"/>
      <c r="D11" s="19"/>
      <c r="E11" s="19"/>
      <c r="F11" s="19"/>
    </row>
    <row r="12" spans="1:6" ht="63.75" customHeight="1" x14ac:dyDescent="0.3">
      <c r="A12" s="3" t="s">
        <v>16</v>
      </c>
      <c r="B12" s="7" t="s">
        <v>209</v>
      </c>
      <c r="C12" s="7" t="s">
        <v>210</v>
      </c>
      <c r="D12" s="7" t="s">
        <v>211</v>
      </c>
      <c r="E12" s="19"/>
      <c r="F12" s="19"/>
    </row>
    <row r="13" spans="1:6" ht="14.4" x14ac:dyDescent="0.3">
      <c r="A13" s="151"/>
      <c r="B13" s="152"/>
      <c r="C13" s="152"/>
      <c r="D13" s="152"/>
      <c r="E13" s="19"/>
      <c r="F13" s="19"/>
    </row>
    <row r="14" spans="1:6" ht="14.4" x14ac:dyDescent="0.3">
      <c r="A14" s="213" t="s">
        <v>174</v>
      </c>
      <c r="B14" s="254" t="e">
        <f ca="1">'Sheet 6_Scenario 1'!D28</f>
        <v>#VALUE!</v>
      </c>
      <c r="C14" s="254" t="e">
        <f ca="1">'Sheet 6_Scenario 1'!D29</f>
        <v>#VALUE!</v>
      </c>
      <c r="D14" s="254" t="e">
        <f ca="1">'Sheet 6_Scenario 1'!D30</f>
        <v>#VALUE!</v>
      </c>
      <c r="E14" s="19"/>
      <c r="F14" s="19"/>
    </row>
    <row r="15" spans="1:6" ht="14.4" x14ac:dyDescent="0.3">
      <c r="A15" s="243" t="s">
        <v>13</v>
      </c>
      <c r="B15" s="255" t="e">
        <f ca="1">'Sheet 6_Scenario 1'!D32</f>
        <v>#VALUE!</v>
      </c>
      <c r="C15" s="256" t="e">
        <f ca="1">'Sheet 6_Scenario 1'!D33</f>
        <v>#VALUE!</v>
      </c>
      <c r="D15" s="256" t="e">
        <f ca="1">'Sheet 6_Scenario 1'!D34</f>
        <v>#VALUE!</v>
      </c>
      <c r="E15" s="19"/>
      <c r="F15" s="19"/>
    </row>
    <row r="16" spans="1:6" ht="18" customHeight="1" x14ac:dyDescent="0.3">
      <c r="A16" s="153"/>
      <c r="B16" s="257"/>
      <c r="C16" s="258"/>
      <c r="D16" s="258"/>
      <c r="E16" s="19"/>
      <c r="F16" s="19"/>
    </row>
    <row r="17" spans="1:6" ht="18" customHeight="1" x14ac:dyDescent="0.3">
      <c r="A17" s="213" t="s">
        <v>175</v>
      </c>
      <c r="B17" s="254" t="e">
        <f ca="1">'Sheet 7_Scenario 2'!D28</f>
        <v>#VALUE!</v>
      </c>
      <c r="C17" s="259" t="e">
        <f ca="1">'Sheet 7_Scenario 2'!D29</f>
        <v>#VALUE!</v>
      </c>
      <c r="D17" s="259" t="e">
        <f ca="1">'Sheet 7_Scenario 2'!D30</f>
        <v>#VALUE!</v>
      </c>
      <c r="E17" s="19"/>
      <c r="F17" s="19"/>
    </row>
    <row r="18" spans="1:6" ht="14.4" x14ac:dyDescent="0.3">
      <c r="A18" s="243" t="s">
        <v>14</v>
      </c>
      <c r="B18" s="255" t="e">
        <f ca="1">'Sheet 7_Scenario 2'!D32</f>
        <v>#VALUE!</v>
      </c>
      <c r="C18" s="256" t="e">
        <f ca="1">'Sheet 7_Scenario 2'!D33</f>
        <v>#VALUE!</v>
      </c>
      <c r="D18" s="256" t="e">
        <f ca="1">'Sheet 7_Scenario 2'!D34</f>
        <v>#VALUE!</v>
      </c>
      <c r="E18" s="19"/>
      <c r="F18" s="19"/>
    </row>
    <row r="19" spans="1:6" x14ac:dyDescent="0.3">
      <c r="A19" s="154"/>
      <c r="B19" s="155"/>
      <c r="C19" s="156"/>
      <c r="D19" s="156"/>
      <c r="E19" s="19"/>
      <c r="F19" s="19"/>
    </row>
    <row r="20" spans="1:6" x14ac:dyDescent="0.3">
      <c r="A20" s="19"/>
      <c r="B20" s="19"/>
      <c r="C20" s="19"/>
      <c r="D20" s="19"/>
      <c r="E20" s="19"/>
      <c r="F20" s="19"/>
    </row>
    <row r="21" spans="1:6" x14ac:dyDescent="0.3">
      <c r="A21" s="19"/>
      <c r="B21" s="19"/>
      <c r="C21" s="19"/>
      <c r="D21" s="19"/>
      <c r="E21" s="19"/>
      <c r="F21" s="19"/>
    </row>
    <row r="22" spans="1:6" x14ac:dyDescent="0.3">
      <c r="A22" s="19"/>
      <c r="B22" s="19"/>
      <c r="C22" s="19"/>
      <c r="D22" s="19"/>
      <c r="E22" s="19"/>
      <c r="F22" s="19"/>
    </row>
    <row r="23" spans="1:6" x14ac:dyDescent="0.3">
      <c r="A23" s="19"/>
      <c r="B23" s="19"/>
      <c r="C23" s="19"/>
      <c r="D23" s="19"/>
      <c r="E23" s="19"/>
      <c r="F23" s="19"/>
    </row>
    <row r="24" spans="1:6" x14ac:dyDescent="0.3">
      <c r="A24" s="19"/>
      <c r="B24" s="19"/>
      <c r="C24" s="19"/>
      <c r="D24" s="19"/>
      <c r="E24" s="19"/>
      <c r="F24" s="19"/>
    </row>
    <row r="25" spans="1:6" x14ac:dyDescent="0.3">
      <c r="A25" s="19"/>
      <c r="B25" s="19"/>
      <c r="C25" s="19"/>
      <c r="D25" s="19"/>
      <c r="E25" s="19"/>
      <c r="F25" s="19"/>
    </row>
    <row r="26" spans="1:6" x14ac:dyDescent="0.3">
      <c r="A26" s="19"/>
      <c r="B26" s="19"/>
      <c r="C26" s="19"/>
      <c r="D26" s="19"/>
      <c r="E26" s="19"/>
      <c r="F26" s="19"/>
    </row>
    <row r="27" spans="1:6" x14ac:dyDescent="0.3">
      <c r="A27" s="19"/>
      <c r="B27" s="19"/>
      <c r="C27" s="19"/>
      <c r="D27" s="19"/>
      <c r="E27" s="19"/>
      <c r="F27" s="19"/>
    </row>
    <row r="28" spans="1:6" x14ac:dyDescent="0.3">
      <c r="A28" s="19"/>
      <c r="B28" s="19"/>
      <c r="C28" s="19"/>
      <c r="D28" s="19"/>
      <c r="E28" s="19"/>
      <c r="F28" s="19"/>
    </row>
    <row r="29" spans="1:6" x14ac:dyDescent="0.3">
      <c r="A29" s="19"/>
      <c r="B29" s="19"/>
      <c r="C29" s="19"/>
      <c r="D29" s="19"/>
      <c r="E29" s="19"/>
      <c r="F29" s="19"/>
    </row>
    <row r="30" spans="1:6" x14ac:dyDescent="0.3">
      <c r="A30" s="19"/>
      <c r="B30" s="19"/>
      <c r="C30" s="19"/>
      <c r="D30" s="19"/>
      <c r="E30" s="19"/>
      <c r="F30" s="19"/>
    </row>
    <row r="31" spans="1:6" x14ac:dyDescent="0.3">
      <c r="A31" s="19"/>
      <c r="B31" s="19"/>
      <c r="C31" s="19"/>
      <c r="D31" s="19"/>
      <c r="E31" s="19"/>
      <c r="F31" s="19"/>
    </row>
    <row r="32" spans="1:6" x14ac:dyDescent="0.3">
      <c r="A32" s="19"/>
      <c r="B32" s="19"/>
      <c r="C32" s="19"/>
      <c r="D32" s="19"/>
      <c r="E32" s="19"/>
      <c r="F32" s="19"/>
    </row>
    <row r="33" spans="1:6" x14ac:dyDescent="0.3">
      <c r="A33" s="19"/>
      <c r="B33" s="19"/>
      <c r="C33" s="19"/>
      <c r="D33" s="19"/>
      <c r="E33" s="19"/>
      <c r="F33" s="19"/>
    </row>
    <row r="34" spans="1:6" x14ac:dyDescent="0.3">
      <c r="A34" s="19"/>
      <c r="B34" s="19"/>
      <c r="C34" s="19"/>
      <c r="D34" s="19"/>
      <c r="E34" s="19"/>
      <c r="F34" s="19"/>
    </row>
  </sheetData>
  <mergeCells count="4">
    <mergeCell ref="B8:D8"/>
    <mergeCell ref="B5:D5"/>
    <mergeCell ref="B6:D6"/>
    <mergeCell ref="B7:D7"/>
  </mergeCell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zoomScale="96" zoomScaleNormal="96" workbookViewId="0">
      <selection activeCell="C17" sqref="C17"/>
    </sheetView>
  </sheetViews>
  <sheetFormatPr defaultColWidth="9.109375" defaultRowHeight="13.8" x14ac:dyDescent="0.3"/>
  <cols>
    <col min="1" max="1" width="3.44140625" customWidth="1"/>
    <col min="2" max="2" width="51.5546875" style="18" customWidth="1"/>
    <col min="3" max="3" width="32" bestFit="1" customWidth="1"/>
    <col min="4" max="4" width="20" customWidth="1"/>
    <col min="5" max="5" width="11.44140625" customWidth="1"/>
    <col min="6" max="6" width="17.88671875" bestFit="1" customWidth="1"/>
    <col min="7" max="7" width="15.109375" bestFit="1" customWidth="1"/>
    <col min="8" max="8" width="16.33203125" bestFit="1" customWidth="1"/>
    <col min="9" max="9" width="14.109375" bestFit="1" customWidth="1"/>
    <col min="10" max="10" width="17.5546875" style="2" bestFit="1" customWidth="1"/>
    <col min="11" max="11" width="18.33203125" style="2" bestFit="1" customWidth="1"/>
    <col min="12" max="12" width="22" style="2" bestFit="1" customWidth="1"/>
    <col min="13" max="13" width="23" style="2" bestFit="1" customWidth="1"/>
    <col min="14" max="14" width="25.5546875" style="2" bestFit="1" customWidth="1"/>
    <col min="15" max="16384" width="9.109375" style="2"/>
  </cols>
  <sheetData>
    <row r="1" spans="1:14" s="1" customFormat="1" ht="23.4" x14ac:dyDescent="0.3">
      <c r="A1" s="199" t="s">
        <v>172</v>
      </c>
      <c r="B1" s="165"/>
      <c r="C1" s="165"/>
      <c r="D1" s="165"/>
      <c r="E1" s="165"/>
      <c r="F1" s="165"/>
      <c r="G1" s="165"/>
      <c r="H1" s="165"/>
      <c r="I1" s="165"/>
      <c r="J1" s="165"/>
      <c r="K1" s="165"/>
      <c r="L1" s="165"/>
      <c r="M1" s="165"/>
      <c r="N1" s="165"/>
    </row>
    <row r="2" spans="1:14" customFormat="1" ht="15.6" x14ac:dyDescent="0.3">
      <c r="A2" s="165"/>
      <c r="B2" s="200"/>
      <c r="C2" s="165"/>
      <c r="D2" s="165"/>
      <c r="E2" s="165"/>
      <c r="F2" s="165"/>
      <c r="G2" s="165"/>
      <c r="H2" s="165"/>
      <c r="I2" s="165"/>
      <c r="J2" s="165"/>
      <c r="K2" s="165"/>
      <c r="L2" s="165"/>
      <c r="M2" s="165"/>
      <c r="N2" s="165"/>
    </row>
    <row r="3" spans="1:14" customFormat="1" ht="15.6" x14ac:dyDescent="0.3">
      <c r="A3" s="165"/>
      <c r="B3" s="200"/>
      <c r="C3" s="165"/>
      <c r="D3" s="165"/>
      <c r="E3" s="165"/>
      <c r="F3" s="165"/>
      <c r="G3" s="165"/>
      <c r="H3" s="165"/>
      <c r="I3" s="165"/>
      <c r="J3" s="165"/>
      <c r="K3" s="165"/>
      <c r="L3" s="165"/>
      <c r="M3" s="165"/>
      <c r="N3" s="165"/>
    </row>
    <row r="4" spans="1:14" customFormat="1" ht="15.6" x14ac:dyDescent="0.3">
      <c r="A4" s="165"/>
      <c r="B4" s="200" t="s">
        <v>2</v>
      </c>
      <c r="C4" s="165"/>
      <c r="D4" s="165"/>
      <c r="E4" s="165"/>
      <c r="F4" s="165"/>
      <c r="G4" s="165"/>
      <c r="H4" s="165"/>
      <c r="I4" s="165"/>
      <c r="J4" s="165"/>
      <c r="K4" s="165"/>
      <c r="L4" s="165"/>
      <c r="M4" s="165"/>
      <c r="N4" s="165"/>
    </row>
    <row r="5" spans="1:14" customFormat="1" x14ac:dyDescent="0.3">
      <c r="A5" s="165"/>
      <c r="B5" s="91" t="s">
        <v>3</v>
      </c>
      <c r="C5" s="202" t="s">
        <v>140</v>
      </c>
      <c r="D5" s="165"/>
      <c r="E5" s="165"/>
      <c r="F5" s="165"/>
      <c r="G5" s="165"/>
      <c r="H5" s="165"/>
      <c r="I5" s="165"/>
      <c r="J5" s="165"/>
      <c r="K5" s="165"/>
      <c r="L5" s="165"/>
      <c r="M5" s="165"/>
      <c r="N5" s="165"/>
    </row>
    <row r="6" spans="1:14" customFormat="1" x14ac:dyDescent="0.3">
      <c r="A6" s="165"/>
      <c r="B6" s="91" t="s">
        <v>4</v>
      </c>
      <c r="C6" s="202" t="s">
        <v>140</v>
      </c>
      <c r="D6" s="165"/>
      <c r="E6" s="165"/>
      <c r="F6" s="165"/>
      <c r="G6" s="165"/>
      <c r="H6" s="165"/>
      <c r="I6" s="165"/>
      <c r="J6" s="165"/>
      <c r="K6" s="165"/>
      <c r="L6" s="165"/>
      <c r="M6" s="165"/>
      <c r="N6" s="165"/>
    </row>
    <row r="7" spans="1:14" customFormat="1" x14ac:dyDescent="0.3">
      <c r="A7" s="165"/>
      <c r="B7" s="91" t="s">
        <v>20</v>
      </c>
      <c r="C7" s="202" t="s">
        <v>22</v>
      </c>
      <c r="D7" s="165"/>
      <c r="E7" s="165"/>
      <c r="F7" s="165"/>
      <c r="G7" s="165"/>
      <c r="H7" s="165"/>
      <c r="I7" s="165"/>
      <c r="J7" s="165"/>
      <c r="K7" s="165"/>
      <c r="L7" s="165"/>
      <c r="M7" s="165"/>
      <c r="N7" s="165"/>
    </row>
    <row r="8" spans="1:14" customFormat="1" x14ac:dyDescent="0.3">
      <c r="A8" s="165"/>
      <c r="B8" s="91" t="s">
        <v>5</v>
      </c>
      <c r="C8" s="203">
        <f ca="1">TODAY()</f>
        <v>43633</v>
      </c>
      <c r="D8" s="165"/>
      <c r="E8" s="165"/>
      <c r="F8" s="165"/>
      <c r="G8" s="165"/>
      <c r="H8" s="165"/>
      <c r="I8" s="165"/>
      <c r="J8" s="165"/>
      <c r="K8" s="165"/>
      <c r="L8" s="165"/>
      <c r="M8" s="165"/>
      <c r="N8" s="165"/>
    </row>
    <row r="9" spans="1:14" customFormat="1" ht="15.6" x14ac:dyDescent="0.3">
      <c r="A9" s="165"/>
      <c r="B9" s="200"/>
      <c r="C9" s="165"/>
      <c r="D9" s="165"/>
      <c r="E9" s="165"/>
      <c r="F9" s="165"/>
      <c r="G9" s="165"/>
      <c r="H9" s="165"/>
      <c r="I9" s="165"/>
      <c r="J9" s="165"/>
      <c r="K9" s="165"/>
      <c r="L9" s="165"/>
      <c r="M9" s="165"/>
      <c r="N9" s="165"/>
    </row>
    <row r="10" spans="1:14" customFormat="1" ht="15.6" x14ac:dyDescent="0.3">
      <c r="A10" s="165"/>
      <c r="B10" s="200" t="s">
        <v>17</v>
      </c>
      <c r="C10" s="260" t="s">
        <v>213</v>
      </c>
      <c r="D10" s="165"/>
      <c r="E10" s="165"/>
      <c r="F10" s="165"/>
      <c r="G10" s="165"/>
      <c r="H10" s="165"/>
      <c r="I10" s="165"/>
      <c r="J10" s="165"/>
      <c r="K10" s="165"/>
      <c r="L10" s="165"/>
      <c r="M10" s="165"/>
      <c r="N10" s="165"/>
    </row>
    <row r="11" spans="1:14" customFormat="1" ht="15.6" x14ac:dyDescent="0.3">
      <c r="A11" s="165"/>
      <c r="B11" s="200"/>
      <c r="C11" s="165"/>
      <c r="D11" s="165"/>
      <c r="E11" s="165"/>
      <c r="F11" s="165"/>
      <c r="G11" s="165"/>
      <c r="H11" s="165"/>
      <c r="I11" s="165"/>
      <c r="J11" s="165"/>
      <c r="K11" s="165"/>
      <c r="L11" s="165"/>
      <c r="M11" s="165"/>
      <c r="N11" s="165"/>
    </row>
    <row r="12" spans="1:14" customFormat="1" x14ac:dyDescent="0.3">
      <c r="A12" s="165"/>
      <c r="B12" s="33" t="s">
        <v>142</v>
      </c>
      <c r="C12" s="165"/>
      <c r="D12" s="165"/>
      <c r="E12" s="165"/>
      <c r="F12" s="165"/>
      <c r="G12" s="165"/>
      <c r="H12" s="165"/>
      <c r="I12" s="165"/>
      <c r="J12" s="165"/>
      <c r="K12" s="165"/>
      <c r="L12" s="165"/>
      <c r="M12" s="165"/>
      <c r="N12" s="165"/>
    </row>
    <row r="13" spans="1:14" customFormat="1" x14ac:dyDescent="0.3">
      <c r="A13" s="165"/>
      <c r="B13" s="91" t="s">
        <v>141</v>
      </c>
      <c r="C13" s="202" t="s">
        <v>212</v>
      </c>
      <c r="D13" s="201" t="s">
        <v>214</v>
      </c>
      <c r="E13" s="165"/>
      <c r="F13" s="165"/>
      <c r="G13" s="165"/>
      <c r="H13" s="165"/>
      <c r="I13" s="165"/>
      <c r="J13" s="165"/>
      <c r="K13" s="165"/>
      <c r="L13" s="165"/>
      <c r="M13" s="165"/>
      <c r="N13" s="165"/>
    </row>
    <row r="14" spans="1:14" customFormat="1" x14ac:dyDescent="0.3">
      <c r="A14" s="165"/>
      <c r="B14" s="91" t="s">
        <v>161</v>
      </c>
      <c r="C14" s="202" t="s">
        <v>212</v>
      </c>
      <c r="D14" s="201"/>
      <c r="E14" s="165"/>
      <c r="F14" s="165"/>
      <c r="G14" s="165"/>
      <c r="H14" s="165"/>
      <c r="I14" s="165"/>
      <c r="J14" s="165"/>
      <c r="K14" s="165"/>
      <c r="L14" s="165"/>
      <c r="M14" s="165"/>
      <c r="N14" s="165"/>
    </row>
    <row r="15" spans="1:14" customFormat="1" x14ac:dyDescent="0.3">
      <c r="A15" s="165"/>
      <c r="B15" s="91" t="s">
        <v>162</v>
      </c>
      <c r="C15" s="202" t="s">
        <v>212</v>
      </c>
      <c r="D15" s="201"/>
      <c r="E15" s="165"/>
      <c r="F15" s="165"/>
      <c r="G15" s="165"/>
      <c r="H15" s="165"/>
      <c r="I15" s="165"/>
      <c r="J15" s="165"/>
      <c r="K15" s="165"/>
      <c r="L15" s="165"/>
      <c r="M15" s="165"/>
      <c r="N15" s="165"/>
    </row>
    <row r="16" spans="1:14" customFormat="1" x14ac:dyDescent="0.3">
      <c r="A16" s="165"/>
      <c r="B16" s="91" t="s">
        <v>163</v>
      </c>
      <c r="C16" s="204">
        <v>15</v>
      </c>
      <c r="D16" s="201" t="s">
        <v>165</v>
      </c>
      <c r="E16" s="165"/>
      <c r="F16" s="165"/>
      <c r="G16" s="165"/>
      <c r="H16" s="165"/>
      <c r="I16" s="165"/>
      <c r="J16" s="165"/>
      <c r="K16" s="165"/>
      <c r="L16" s="165"/>
      <c r="M16" s="165"/>
      <c r="N16" s="165"/>
    </row>
    <row r="17" spans="1:14" customFormat="1" x14ac:dyDescent="0.3">
      <c r="A17" s="165"/>
      <c r="B17" s="91" t="s">
        <v>164</v>
      </c>
      <c r="C17" s="204">
        <v>2019</v>
      </c>
      <c r="D17" s="201"/>
      <c r="E17" s="165"/>
      <c r="F17" s="165"/>
      <c r="G17" s="165"/>
      <c r="H17" s="165"/>
      <c r="I17" s="165"/>
      <c r="J17" s="165"/>
      <c r="K17" s="165"/>
      <c r="L17" s="165"/>
      <c r="M17" s="165"/>
      <c r="N17" s="165"/>
    </row>
    <row r="18" spans="1:14" customFormat="1" x14ac:dyDescent="0.3">
      <c r="A18" s="165"/>
      <c r="B18" s="91" t="s">
        <v>176</v>
      </c>
      <c r="C18" s="214">
        <v>2.7E-2</v>
      </c>
      <c r="D18" s="201" t="s">
        <v>177</v>
      </c>
      <c r="E18" s="165"/>
      <c r="F18" s="165"/>
      <c r="G18" s="165"/>
      <c r="H18" s="165"/>
      <c r="I18" s="165"/>
      <c r="J18" s="165"/>
      <c r="K18" s="165"/>
      <c r="L18" s="165"/>
      <c r="M18" s="165"/>
      <c r="N18" s="165"/>
    </row>
    <row r="19" spans="1:14" customFormat="1" x14ac:dyDescent="0.3">
      <c r="A19" s="165"/>
      <c r="B19" s="91"/>
      <c r="C19" s="165"/>
      <c r="D19" s="165"/>
      <c r="E19" s="165"/>
      <c r="F19" s="165"/>
      <c r="G19" s="165"/>
      <c r="H19" s="165"/>
      <c r="I19" s="165"/>
      <c r="J19" s="165"/>
      <c r="K19" s="165"/>
      <c r="L19" s="165"/>
      <c r="M19" s="165"/>
      <c r="N19" s="165"/>
    </row>
  </sheetData>
  <hyperlinks>
    <hyperlink ref="C10" r:id="rId1" xr:uid="{00000000-0004-0000-0200-000000000000}"/>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83"/>
  <sheetViews>
    <sheetView topLeftCell="S1" zoomScale="85" zoomScaleNormal="85" zoomScaleSheetLayoutView="40" workbookViewId="0">
      <pane ySplit="2" topLeftCell="A3" activePane="bottomLeft" state="frozen"/>
      <selection activeCell="B28" sqref="B28"/>
      <selection pane="bottomLeft" activeCell="G1" sqref="G1:AK1"/>
    </sheetView>
  </sheetViews>
  <sheetFormatPr defaultColWidth="9.109375" defaultRowHeight="13.8" x14ac:dyDescent="0.3"/>
  <cols>
    <col min="1" max="1" width="9.109375" style="45"/>
    <col min="2" max="2" width="13.44140625" style="18" customWidth="1"/>
    <col min="3" max="3" width="52.44140625" style="18" customWidth="1"/>
    <col min="4" max="4" width="35.33203125" style="18" customWidth="1"/>
    <col min="5" max="6" width="9.109375" style="5"/>
    <col min="7" max="10" width="12.5546875" style="5" bestFit="1" customWidth="1"/>
    <col min="11" max="13" width="13" style="5" bestFit="1" customWidth="1"/>
    <col min="14" max="21" width="13.44140625" style="5" bestFit="1" customWidth="1"/>
    <col min="22" max="23" width="13" style="5" bestFit="1" customWidth="1"/>
    <col min="24" max="31" width="13.44140625" style="5" bestFit="1" customWidth="1"/>
    <col min="32" max="33" width="13" style="5" bestFit="1" customWidth="1"/>
    <col min="34" max="37" width="13.44140625" style="5" bestFit="1" customWidth="1"/>
    <col min="38" max="16384" width="9.109375" style="46"/>
  </cols>
  <sheetData>
    <row r="1" spans="1:37" s="206" customFormat="1" ht="23.4" x14ac:dyDescent="0.3">
      <c r="A1" s="199" t="s">
        <v>170</v>
      </c>
      <c r="B1" s="205"/>
      <c r="C1" s="205"/>
      <c r="E1" s="207"/>
      <c r="F1" s="208"/>
      <c r="G1" s="209" t="s">
        <v>24</v>
      </c>
      <c r="H1" s="209" t="s">
        <v>25</v>
      </c>
      <c r="I1" s="209" t="s">
        <v>26</v>
      </c>
      <c r="J1" s="209" t="s">
        <v>27</v>
      </c>
      <c r="K1" s="209" t="s">
        <v>28</v>
      </c>
      <c r="L1" s="209" t="s">
        <v>29</v>
      </c>
      <c r="M1" s="209" t="s">
        <v>30</v>
      </c>
      <c r="N1" s="209" t="s">
        <v>31</v>
      </c>
      <c r="O1" s="209" t="s">
        <v>32</v>
      </c>
      <c r="P1" s="209" t="s">
        <v>33</v>
      </c>
      <c r="Q1" s="209" t="s">
        <v>34</v>
      </c>
      <c r="R1" s="209" t="s">
        <v>35</v>
      </c>
      <c r="S1" s="209" t="s">
        <v>36</v>
      </c>
      <c r="T1" s="209" t="s">
        <v>37</v>
      </c>
      <c r="U1" s="209" t="s">
        <v>38</v>
      </c>
      <c r="V1" s="209" t="s">
        <v>39</v>
      </c>
      <c r="W1" s="209" t="s">
        <v>146</v>
      </c>
      <c r="X1" s="209" t="s">
        <v>147</v>
      </c>
      <c r="Y1" s="209" t="s">
        <v>148</v>
      </c>
      <c r="Z1" s="209" t="s">
        <v>149</v>
      </c>
      <c r="AA1" s="209" t="s">
        <v>150</v>
      </c>
      <c r="AB1" s="209" t="s">
        <v>151</v>
      </c>
      <c r="AC1" s="209" t="s">
        <v>152</v>
      </c>
      <c r="AD1" s="209" t="s">
        <v>153</v>
      </c>
      <c r="AE1" s="209" t="s">
        <v>154</v>
      </c>
      <c r="AF1" s="209" t="s">
        <v>155</v>
      </c>
      <c r="AG1" s="209" t="s">
        <v>156</v>
      </c>
      <c r="AH1" s="209" t="s">
        <v>224</v>
      </c>
      <c r="AI1" s="209" t="s">
        <v>225</v>
      </c>
      <c r="AJ1" s="209" t="s">
        <v>226</v>
      </c>
      <c r="AK1" s="209" t="s">
        <v>227</v>
      </c>
    </row>
    <row r="2" spans="1:37" ht="15.6" x14ac:dyDescent="0.3">
      <c r="B2" s="20"/>
      <c r="C2" s="20"/>
      <c r="D2" s="47" t="s">
        <v>55</v>
      </c>
      <c r="E2" s="111"/>
      <c r="F2" s="110"/>
      <c r="G2" s="111">
        <f>IF(analysis_start=2015,0,-1)</f>
        <v>-1</v>
      </c>
      <c r="H2" s="111">
        <f>IF(analysis_start=2016,0,G2+1)</f>
        <v>0</v>
      </c>
      <c r="I2" s="111">
        <f t="shared" ref="I2:AJ2" si="0">H2+1</f>
        <v>1</v>
      </c>
      <c r="J2" s="111">
        <f t="shared" si="0"/>
        <v>2</v>
      </c>
      <c r="K2" s="111">
        <f t="shared" si="0"/>
        <v>3</v>
      </c>
      <c r="L2" s="111">
        <f t="shared" si="0"/>
        <v>4</v>
      </c>
      <c r="M2" s="111">
        <f t="shared" si="0"/>
        <v>5</v>
      </c>
      <c r="N2" s="111">
        <f t="shared" si="0"/>
        <v>6</v>
      </c>
      <c r="O2" s="111">
        <f t="shared" si="0"/>
        <v>7</v>
      </c>
      <c r="P2" s="111">
        <f t="shared" si="0"/>
        <v>8</v>
      </c>
      <c r="Q2" s="111">
        <f t="shared" si="0"/>
        <v>9</v>
      </c>
      <c r="R2" s="111">
        <f t="shared" si="0"/>
        <v>10</v>
      </c>
      <c r="S2" s="111">
        <f t="shared" si="0"/>
        <v>11</v>
      </c>
      <c r="T2" s="111">
        <f t="shared" si="0"/>
        <v>12</v>
      </c>
      <c r="U2" s="111">
        <f t="shared" si="0"/>
        <v>13</v>
      </c>
      <c r="V2" s="111">
        <f t="shared" si="0"/>
        <v>14</v>
      </c>
      <c r="W2" s="111">
        <f t="shared" si="0"/>
        <v>15</v>
      </c>
      <c r="X2" s="111">
        <f t="shared" si="0"/>
        <v>16</v>
      </c>
      <c r="Y2" s="111">
        <f t="shared" si="0"/>
        <v>17</v>
      </c>
      <c r="Z2" s="111">
        <f t="shared" si="0"/>
        <v>18</v>
      </c>
      <c r="AA2" s="111">
        <f t="shared" si="0"/>
        <v>19</v>
      </c>
      <c r="AB2" s="111">
        <f t="shared" si="0"/>
        <v>20</v>
      </c>
      <c r="AC2" s="111">
        <f t="shared" si="0"/>
        <v>21</v>
      </c>
      <c r="AD2" s="111">
        <f t="shared" si="0"/>
        <v>22</v>
      </c>
      <c r="AE2" s="111">
        <f t="shared" si="0"/>
        <v>23</v>
      </c>
      <c r="AF2" s="111">
        <f t="shared" si="0"/>
        <v>24</v>
      </c>
      <c r="AG2" s="111">
        <f t="shared" si="0"/>
        <v>25</v>
      </c>
      <c r="AH2" s="111">
        <f t="shared" si="0"/>
        <v>26</v>
      </c>
      <c r="AI2" s="111">
        <f t="shared" si="0"/>
        <v>27</v>
      </c>
      <c r="AJ2" s="111">
        <f t="shared" si="0"/>
        <v>28</v>
      </c>
      <c r="AK2" s="111">
        <f t="shared" ref="AK2" si="1">AJ2+1</f>
        <v>29</v>
      </c>
    </row>
    <row r="3" spans="1:37" ht="16.2" thickBot="1" x14ac:dyDescent="0.35">
      <c r="B3" s="23"/>
      <c r="C3" s="23"/>
      <c r="D3" s="47"/>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ht="24" thickBot="1" x14ac:dyDescent="0.35">
      <c r="A4" s="40" t="s">
        <v>97</v>
      </c>
      <c r="B4" s="48"/>
      <c r="C4" s="48"/>
      <c r="D4" s="4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112"/>
    </row>
    <row r="5" spans="1:37" s="50" customFormat="1" x14ac:dyDescent="0.3">
      <c r="A5" s="49">
        <v>1</v>
      </c>
      <c r="B5" s="33" t="s">
        <v>40</v>
      </c>
      <c r="C5" s="33"/>
      <c r="D5" s="33"/>
      <c r="E5" s="65"/>
      <c r="F5" s="65"/>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37" s="52" customFormat="1" ht="69" x14ac:dyDescent="0.3">
      <c r="A6" s="138">
        <f>A5+0.01</f>
        <v>1.01</v>
      </c>
      <c r="B6" s="29" t="s">
        <v>66</v>
      </c>
      <c r="C6" s="72" t="s">
        <v>72</v>
      </c>
      <c r="D6" s="72" t="s">
        <v>49</v>
      </c>
      <c r="E6" s="114">
        <v>1.4999999999999999E-2</v>
      </c>
      <c r="F6" s="66" t="s">
        <v>6</v>
      </c>
      <c r="G6" s="115">
        <v>0</v>
      </c>
      <c r="H6" s="116">
        <f t="shared" ref="H6:U6" si="2">G6*(1+$E$6)</f>
        <v>0</v>
      </c>
      <c r="I6" s="116">
        <f t="shared" si="2"/>
        <v>0</v>
      </c>
      <c r="J6" s="116">
        <f t="shared" si="2"/>
        <v>0</v>
      </c>
      <c r="K6" s="116">
        <f t="shared" si="2"/>
        <v>0</v>
      </c>
      <c r="L6" s="116">
        <f t="shared" si="2"/>
        <v>0</v>
      </c>
      <c r="M6" s="116">
        <f t="shared" si="2"/>
        <v>0</v>
      </c>
      <c r="N6" s="116">
        <f t="shared" si="2"/>
        <v>0</v>
      </c>
      <c r="O6" s="116">
        <f t="shared" si="2"/>
        <v>0</v>
      </c>
      <c r="P6" s="116">
        <f t="shared" si="2"/>
        <v>0</v>
      </c>
      <c r="Q6" s="116">
        <f t="shared" si="2"/>
        <v>0</v>
      </c>
      <c r="R6" s="116">
        <f t="shared" si="2"/>
        <v>0</v>
      </c>
      <c r="S6" s="116">
        <f t="shared" si="2"/>
        <v>0</v>
      </c>
      <c r="T6" s="116">
        <f t="shared" si="2"/>
        <v>0</v>
      </c>
      <c r="U6" s="116">
        <f t="shared" si="2"/>
        <v>0</v>
      </c>
      <c r="V6" s="116">
        <f t="shared" ref="V6:Z6" si="3">U6*(1+$E$6)</f>
        <v>0</v>
      </c>
      <c r="W6" s="116">
        <f t="shared" si="3"/>
        <v>0</v>
      </c>
      <c r="X6" s="116">
        <f t="shared" si="3"/>
        <v>0</v>
      </c>
      <c r="Y6" s="116">
        <f t="shared" si="3"/>
        <v>0</v>
      </c>
      <c r="Z6" s="116">
        <f t="shared" si="3"/>
        <v>0</v>
      </c>
      <c r="AA6" s="116">
        <f t="shared" ref="AA6:AJ6" si="4">Z6*(1+$E$6)</f>
        <v>0</v>
      </c>
      <c r="AB6" s="116">
        <f t="shared" si="4"/>
        <v>0</v>
      </c>
      <c r="AC6" s="116">
        <f t="shared" si="4"/>
        <v>0</v>
      </c>
      <c r="AD6" s="116">
        <f t="shared" si="4"/>
        <v>0</v>
      </c>
      <c r="AE6" s="116">
        <f t="shared" si="4"/>
        <v>0</v>
      </c>
      <c r="AF6" s="116">
        <f t="shared" si="4"/>
        <v>0</v>
      </c>
      <c r="AG6" s="116">
        <f t="shared" si="4"/>
        <v>0</v>
      </c>
      <c r="AH6" s="116">
        <f t="shared" si="4"/>
        <v>0</v>
      </c>
      <c r="AI6" s="116">
        <f t="shared" si="4"/>
        <v>0</v>
      </c>
      <c r="AJ6" s="116">
        <f t="shared" si="4"/>
        <v>0</v>
      </c>
      <c r="AK6" s="116">
        <f t="shared" ref="AK6" si="5">AJ6*(1+$E$6)</f>
        <v>0</v>
      </c>
    </row>
    <row r="7" spans="1:37" s="52" customFormat="1" x14ac:dyDescent="0.3">
      <c r="A7" s="138">
        <f t="shared" ref="A7:A11" si="6">A6+0.01</f>
        <v>1.02</v>
      </c>
      <c r="B7" s="29" t="s">
        <v>67</v>
      </c>
      <c r="C7" s="74" t="s">
        <v>73</v>
      </c>
      <c r="D7" s="74"/>
      <c r="E7" s="117">
        <v>1.4999999999999999E-2</v>
      </c>
      <c r="F7" s="66" t="s">
        <v>6</v>
      </c>
      <c r="G7" s="115">
        <v>0</v>
      </c>
      <c r="H7" s="116">
        <f t="shared" ref="H7:U7" si="7">G7*(1+$E$7)</f>
        <v>0</v>
      </c>
      <c r="I7" s="116">
        <f t="shared" si="7"/>
        <v>0</v>
      </c>
      <c r="J7" s="116">
        <f t="shared" si="7"/>
        <v>0</v>
      </c>
      <c r="K7" s="116">
        <f t="shared" si="7"/>
        <v>0</v>
      </c>
      <c r="L7" s="116">
        <f t="shared" si="7"/>
        <v>0</v>
      </c>
      <c r="M7" s="116">
        <f t="shared" si="7"/>
        <v>0</v>
      </c>
      <c r="N7" s="116">
        <f t="shared" si="7"/>
        <v>0</v>
      </c>
      <c r="O7" s="116">
        <f t="shared" si="7"/>
        <v>0</v>
      </c>
      <c r="P7" s="116">
        <f t="shared" si="7"/>
        <v>0</v>
      </c>
      <c r="Q7" s="116">
        <f t="shared" si="7"/>
        <v>0</v>
      </c>
      <c r="R7" s="116">
        <f t="shared" si="7"/>
        <v>0</v>
      </c>
      <c r="S7" s="116">
        <f t="shared" si="7"/>
        <v>0</v>
      </c>
      <c r="T7" s="116">
        <f t="shared" si="7"/>
        <v>0</v>
      </c>
      <c r="U7" s="116">
        <f t="shared" si="7"/>
        <v>0</v>
      </c>
      <c r="V7" s="116">
        <f t="shared" ref="V7:Z7" si="8">U7*(1+$E$7)</f>
        <v>0</v>
      </c>
      <c r="W7" s="116">
        <f t="shared" si="8"/>
        <v>0</v>
      </c>
      <c r="X7" s="116">
        <f t="shared" si="8"/>
        <v>0</v>
      </c>
      <c r="Y7" s="116">
        <f t="shared" si="8"/>
        <v>0</v>
      </c>
      <c r="Z7" s="116">
        <f t="shared" si="8"/>
        <v>0</v>
      </c>
      <c r="AA7" s="116">
        <f t="shared" ref="AA7:AJ7" si="9">Z7*(1+$E$7)</f>
        <v>0</v>
      </c>
      <c r="AB7" s="116">
        <f t="shared" si="9"/>
        <v>0</v>
      </c>
      <c r="AC7" s="116">
        <f t="shared" si="9"/>
        <v>0</v>
      </c>
      <c r="AD7" s="116">
        <f t="shared" si="9"/>
        <v>0</v>
      </c>
      <c r="AE7" s="116">
        <f t="shared" si="9"/>
        <v>0</v>
      </c>
      <c r="AF7" s="116">
        <f t="shared" si="9"/>
        <v>0</v>
      </c>
      <c r="AG7" s="116">
        <f t="shared" si="9"/>
        <v>0</v>
      </c>
      <c r="AH7" s="116">
        <f t="shared" si="9"/>
        <v>0</v>
      </c>
      <c r="AI7" s="116">
        <f t="shared" si="9"/>
        <v>0</v>
      </c>
      <c r="AJ7" s="116">
        <f t="shared" si="9"/>
        <v>0</v>
      </c>
      <c r="AK7" s="116">
        <f t="shared" ref="AK7" si="10">AJ7*(1+$E$7)</f>
        <v>0</v>
      </c>
    </row>
    <row r="8" spans="1:37" s="52" customFormat="1" x14ac:dyDescent="0.3">
      <c r="A8" s="138">
        <f t="shared" si="6"/>
        <v>1.03</v>
      </c>
      <c r="B8" s="29" t="s">
        <v>68</v>
      </c>
      <c r="C8" s="74" t="s">
        <v>74</v>
      </c>
      <c r="D8" s="74" t="s">
        <v>23</v>
      </c>
      <c r="E8" s="117">
        <v>1.4999999999999999E-2</v>
      </c>
      <c r="F8" s="66" t="s">
        <v>6</v>
      </c>
      <c r="G8" s="115">
        <v>0</v>
      </c>
      <c r="H8" s="116">
        <f t="shared" ref="H8:AJ8" si="11">G8*(1+$E$7)</f>
        <v>0</v>
      </c>
      <c r="I8" s="116">
        <f t="shared" si="11"/>
        <v>0</v>
      </c>
      <c r="J8" s="116">
        <f t="shared" si="11"/>
        <v>0</v>
      </c>
      <c r="K8" s="116">
        <f t="shared" si="11"/>
        <v>0</v>
      </c>
      <c r="L8" s="116">
        <f t="shared" si="11"/>
        <v>0</v>
      </c>
      <c r="M8" s="116">
        <f t="shared" si="11"/>
        <v>0</v>
      </c>
      <c r="N8" s="116">
        <f t="shared" si="11"/>
        <v>0</v>
      </c>
      <c r="O8" s="116">
        <f t="shared" si="11"/>
        <v>0</v>
      </c>
      <c r="P8" s="116">
        <f t="shared" si="11"/>
        <v>0</v>
      </c>
      <c r="Q8" s="116">
        <f t="shared" si="11"/>
        <v>0</v>
      </c>
      <c r="R8" s="116">
        <f t="shared" si="11"/>
        <v>0</v>
      </c>
      <c r="S8" s="116">
        <f t="shared" si="11"/>
        <v>0</v>
      </c>
      <c r="T8" s="116">
        <f t="shared" si="11"/>
        <v>0</v>
      </c>
      <c r="U8" s="116">
        <f t="shared" si="11"/>
        <v>0</v>
      </c>
      <c r="V8" s="116">
        <f t="shared" si="11"/>
        <v>0</v>
      </c>
      <c r="W8" s="116">
        <f t="shared" si="11"/>
        <v>0</v>
      </c>
      <c r="X8" s="116">
        <f t="shared" si="11"/>
        <v>0</v>
      </c>
      <c r="Y8" s="116">
        <f t="shared" si="11"/>
        <v>0</v>
      </c>
      <c r="Z8" s="116">
        <f t="shared" si="11"/>
        <v>0</v>
      </c>
      <c r="AA8" s="116">
        <f t="shared" si="11"/>
        <v>0</v>
      </c>
      <c r="AB8" s="116">
        <f t="shared" si="11"/>
        <v>0</v>
      </c>
      <c r="AC8" s="116">
        <f t="shared" si="11"/>
        <v>0</v>
      </c>
      <c r="AD8" s="116">
        <f t="shared" si="11"/>
        <v>0</v>
      </c>
      <c r="AE8" s="116">
        <f t="shared" si="11"/>
        <v>0</v>
      </c>
      <c r="AF8" s="116">
        <f t="shared" si="11"/>
        <v>0</v>
      </c>
      <c r="AG8" s="116">
        <f t="shared" si="11"/>
        <v>0</v>
      </c>
      <c r="AH8" s="116">
        <f t="shared" si="11"/>
        <v>0</v>
      </c>
      <c r="AI8" s="116">
        <f t="shared" si="11"/>
        <v>0</v>
      </c>
      <c r="AJ8" s="116">
        <f t="shared" si="11"/>
        <v>0</v>
      </c>
      <c r="AK8" s="116">
        <f t="shared" ref="AK8" si="12">AJ8*(1+$E$7)</f>
        <v>0</v>
      </c>
    </row>
    <row r="9" spans="1:37" s="52" customFormat="1" x14ac:dyDescent="0.3">
      <c r="A9" s="138">
        <f t="shared" si="6"/>
        <v>1.04</v>
      </c>
      <c r="B9" s="29" t="s">
        <v>69</v>
      </c>
      <c r="C9" s="74" t="s">
        <v>82</v>
      </c>
      <c r="D9" s="74" t="s">
        <v>23</v>
      </c>
      <c r="E9" s="117">
        <v>1.4999999999999999E-2</v>
      </c>
      <c r="F9" s="66" t="s">
        <v>6</v>
      </c>
      <c r="G9" s="115">
        <v>0</v>
      </c>
      <c r="H9" s="116">
        <f t="shared" ref="H9:AJ9" si="13">G9*(1+$E$7)</f>
        <v>0</v>
      </c>
      <c r="I9" s="116">
        <f t="shared" si="13"/>
        <v>0</v>
      </c>
      <c r="J9" s="116">
        <f t="shared" si="13"/>
        <v>0</v>
      </c>
      <c r="K9" s="116">
        <f t="shared" si="13"/>
        <v>0</v>
      </c>
      <c r="L9" s="116">
        <f t="shared" si="13"/>
        <v>0</v>
      </c>
      <c r="M9" s="116">
        <f t="shared" si="13"/>
        <v>0</v>
      </c>
      <c r="N9" s="116">
        <f t="shared" si="13"/>
        <v>0</v>
      </c>
      <c r="O9" s="116">
        <f t="shared" si="13"/>
        <v>0</v>
      </c>
      <c r="P9" s="116">
        <f t="shared" si="13"/>
        <v>0</v>
      </c>
      <c r="Q9" s="116">
        <f t="shared" si="13"/>
        <v>0</v>
      </c>
      <c r="R9" s="116">
        <f t="shared" si="13"/>
        <v>0</v>
      </c>
      <c r="S9" s="116">
        <f t="shared" si="13"/>
        <v>0</v>
      </c>
      <c r="T9" s="116">
        <f t="shared" si="13"/>
        <v>0</v>
      </c>
      <c r="U9" s="116">
        <f t="shared" si="13"/>
        <v>0</v>
      </c>
      <c r="V9" s="116">
        <f t="shared" si="13"/>
        <v>0</v>
      </c>
      <c r="W9" s="116">
        <f t="shared" si="13"/>
        <v>0</v>
      </c>
      <c r="X9" s="116">
        <f t="shared" si="13"/>
        <v>0</v>
      </c>
      <c r="Y9" s="116">
        <f t="shared" si="13"/>
        <v>0</v>
      </c>
      <c r="Z9" s="116">
        <f t="shared" si="13"/>
        <v>0</v>
      </c>
      <c r="AA9" s="116">
        <f t="shared" si="13"/>
        <v>0</v>
      </c>
      <c r="AB9" s="116">
        <f t="shared" si="13"/>
        <v>0</v>
      </c>
      <c r="AC9" s="116">
        <f t="shared" si="13"/>
        <v>0</v>
      </c>
      <c r="AD9" s="116">
        <f t="shared" si="13"/>
        <v>0</v>
      </c>
      <c r="AE9" s="116">
        <f t="shared" si="13"/>
        <v>0</v>
      </c>
      <c r="AF9" s="116">
        <f t="shared" si="13"/>
        <v>0</v>
      </c>
      <c r="AG9" s="116">
        <f t="shared" si="13"/>
        <v>0</v>
      </c>
      <c r="AH9" s="116">
        <f t="shared" si="13"/>
        <v>0</v>
      </c>
      <c r="AI9" s="116">
        <f t="shared" si="13"/>
        <v>0</v>
      </c>
      <c r="AJ9" s="116">
        <f t="shared" si="13"/>
        <v>0</v>
      </c>
      <c r="AK9" s="116">
        <f t="shared" ref="AK9" si="14">AJ9*(1+$E$7)</f>
        <v>0</v>
      </c>
    </row>
    <row r="10" spans="1:37" s="52" customFormat="1" x14ac:dyDescent="0.3">
      <c r="A10" s="138">
        <f t="shared" si="6"/>
        <v>1.05</v>
      </c>
      <c r="B10" s="29" t="s">
        <v>70</v>
      </c>
      <c r="C10" s="74" t="s">
        <v>82</v>
      </c>
      <c r="D10" s="74" t="s">
        <v>23</v>
      </c>
      <c r="E10" s="117">
        <v>1.4999999999999999E-2</v>
      </c>
      <c r="F10" s="66" t="s">
        <v>6</v>
      </c>
      <c r="G10" s="115">
        <v>0</v>
      </c>
      <c r="H10" s="116">
        <f t="shared" ref="H10:AJ10" si="15">G10*(1+$E$7)</f>
        <v>0</v>
      </c>
      <c r="I10" s="116">
        <f t="shared" si="15"/>
        <v>0</v>
      </c>
      <c r="J10" s="116">
        <f t="shared" si="15"/>
        <v>0</v>
      </c>
      <c r="K10" s="116">
        <f t="shared" si="15"/>
        <v>0</v>
      </c>
      <c r="L10" s="116">
        <f t="shared" si="15"/>
        <v>0</v>
      </c>
      <c r="M10" s="116">
        <f t="shared" si="15"/>
        <v>0</v>
      </c>
      <c r="N10" s="116">
        <f t="shared" si="15"/>
        <v>0</v>
      </c>
      <c r="O10" s="116">
        <f t="shared" si="15"/>
        <v>0</v>
      </c>
      <c r="P10" s="116">
        <f t="shared" si="15"/>
        <v>0</v>
      </c>
      <c r="Q10" s="116">
        <f t="shared" si="15"/>
        <v>0</v>
      </c>
      <c r="R10" s="116">
        <f t="shared" si="15"/>
        <v>0</v>
      </c>
      <c r="S10" s="116">
        <f t="shared" si="15"/>
        <v>0</v>
      </c>
      <c r="T10" s="116">
        <f t="shared" si="15"/>
        <v>0</v>
      </c>
      <c r="U10" s="116">
        <f t="shared" si="15"/>
        <v>0</v>
      </c>
      <c r="V10" s="116">
        <f t="shared" si="15"/>
        <v>0</v>
      </c>
      <c r="W10" s="116">
        <f t="shared" si="15"/>
        <v>0</v>
      </c>
      <c r="X10" s="116">
        <f t="shared" si="15"/>
        <v>0</v>
      </c>
      <c r="Y10" s="116">
        <f t="shared" si="15"/>
        <v>0</v>
      </c>
      <c r="Z10" s="116">
        <f t="shared" si="15"/>
        <v>0</v>
      </c>
      <c r="AA10" s="116">
        <f t="shared" si="15"/>
        <v>0</v>
      </c>
      <c r="AB10" s="116">
        <f t="shared" si="15"/>
        <v>0</v>
      </c>
      <c r="AC10" s="116">
        <f t="shared" si="15"/>
        <v>0</v>
      </c>
      <c r="AD10" s="116">
        <f t="shared" si="15"/>
        <v>0</v>
      </c>
      <c r="AE10" s="116">
        <f t="shared" si="15"/>
        <v>0</v>
      </c>
      <c r="AF10" s="116">
        <f t="shared" si="15"/>
        <v>0</v>
      </c>
      <c r="AG10" s="116">
        <f t="shared" si="15"/>
        <v>0</v>
      </c>
      <c r="AH10" s="116">
        <f t="shared" si="15"/>
        <v>0</v>
      </c>
      <c r="AI10" s="116">
        <f t="shared" si="15"/>
        <v>0</v>
      </c>
      <c r="AJ10" s="116">
        <f t="shared" si="15"/>
        <v>0</v>
      </c>
      <c r="AK10" s="116">
        <f t="shared" ref="AK10" si="16">AJ10*(1+$E$7)</f>
        <v>0</v>
      </c>
    </row>
    <row r="11" spans="1:37" s="52" customFormat="1" ht="14.4" thickBot="1" x14ac:dyDescent="0.35">
      <c r="A11" s="138">
        <f t="shared" si="6"/>
        <v>1.06</v>
      </c>
      <c r="B11" s="29" t="s">
        <v>71</v>
      </c>
      <c r="C11" s="75" t="s">
        <v>82</v>
      </c>
      <c r="D11" s="75" t="s">
        <v>23</v>
      </c>
      <c r="E11" s="118">
        <v>1.4999999999999999E-2</v>
      </c>
      <c r="F11" s="66" t="s">
        <v>6</v>
      </c>
      <c r="G11" s="115">
        <v>0</v>
      </c>
      <c r="H11" s="116">
        <f t="shared" ref="H11:AJ11" si="17">G11*(1+$E$7)</f>
        <v>0</v>
      </c>
      <c r="I11" s="116">
        <f t="shared" si="17"/>
        <v>0</v>
      </c>
      <c r="J11" s="116">
        <f t="shared" si="17"/>
        <v>0</v>
      </c>
      <c r="K11" s="116">
        <f t="shared" si="17"/>
        <v>0</v>
      </c>
      <c r="L11" s="116">
        <f t="shared" si="17"/>
        <v>0</v>
      </c>
      <c r="M11" s="116">
        <f t="shared" si="17"/>
        <v>0</v>
      </c>
      <c r="N11" s="116">
        <f t="shared" si="17"/>
        <v>0</v>
      </c>
      <c r="O11" s="116">
        <f t="shared" si="17"/>
        <v>0</v>
      </c>
      <c r="P11" s="116">
        <f t="shared" si="17"/>
        <v>0</v>
      </c>
      <c r="Q11" s="116">
        <f t="shared" si="17"/>
        <v>0</v>
      </c>
      <c r="R11" s="116">
        <f t="shared" si="17"/>
        <v>0</v>
      </c>
      <c r="S11" s="116">
        <f t="shared" si="17"/>
        <v>0</v>
      </c>
      <c r="T11" s="116">
        <f t="shared" si="17"/>
        <v>0</v>
      </c>
      <c r="U11" s="116">
        <f t="shared" si="17"/>
        <v>0</v>
      </c>
      <c r="V11" s="116">
        <f t="shared" si="17"/>
        <v>0</v>
      </c>
      <c r="W11" s="116">
        <f t="shared" si="17"/>
        <v>0</v>
      </c>
      <c r="X11" s="116">
        <f t="shared" si="17"/>
        <v>0</v>
      </c>
      <c r="Y11" s="116">
        <f t="shared" si="17"/>
        <v>0</v>
      </c>
      <c r="Z11" s="116">
        <f t="shared" si="17"/>
        <v>0</v>
      </c>
      <c r="AA11" s="116">
        <f t="shared" si="17"/>
        <v>0</v>
      </c>
      <c r="AB11" s="116">
        <f t="shared" si="17"/>
        <v>0</v>
      </c>
      <c r="AC11" s="116">
        <f t="shared" si="17"/>
        <v>0</v>
      </c>
      <c r="AD11" s="116">
        <f t="shared" si="17"/>
        <v>0</v>
      </c>
      <c r="AE11" s="116">
        <f t="shared" si="17"/>
        <v>0</v>
      </c>
      <c r="AF11" s="116">
        <f t="shared" si="17"/>
        <v>0</v>
      </c>
      <c r="AG11" s="116">
        <f t="shared" si="17"/>
        <v>0</v>
      </c>
      <c r="AH11" s="116">
        <f t="shared" si="17"/>
        <v>0</v>
      </c>
      <c r="AI11" s="116">
        <f t="shared" si="17"/>
        <v>0</v>
      </c>
      <c r="AJ11" s="116">
        <f t="shared" si="17"/>
        <v>0</v>
      </c>
      <c r="AK11" s="116">
        <f t="shared" ref="AK11" si="18">AJ11*(1+$E$7)</f>
        <v>0</v>
      </c>
    </row>
    <row r="12" spans="1:37" s="54" customFormat="1" ht="15" thickBot="1" x14ac:dyDescent="0.35">
      <c r="A12" s="142"/>
      <c r="B12" s="30" t="s">
        <v>63</v>
      </c>
      <c r="C12" s="53"/>
      <c r="D12" s="53"/>
      <c r="E12" s="119"/>
      <c r="F12" s="120" t="s">
        <v>6</v>
      </c>
      <c r="G12" s="121">
        <f>SUM(G6:G11)</f>
        <v>0</v>
      </c>
      <c r="H12" s="121">
        <f t="shared" ref="H12:V12" si="19">SUM(H6:H11)</f>
        <v>0</v>
      </c>
      <c r="I12" s="121">
        <f t="shared" si="19"/>
        <v>0</v>
      </c>
      <c r="J12" s="121">
        <f t="shared" si="19"/>
        <v>0</v>
      </c>
      <c r="K12" s="121">
        <f t="shared" si="19"/>
        <v>0</v>
      </c>
      <c r="L12" s="121">
        <f t="shared" si="19"/>
        <v>0</v>
      </c>
      <c r="M12" s="121">
        <f t="shared" si="19"/>
        <v>0</v>
      </c>
      <c r="N12" s="121">
        <f t="shared" si="19"/>
        <v>0</v>
      </c>
      <c r="O12" s="121">
        <f t="shared" si="19"/>
        <v>0</v>
      </c>
      <c r="P12" s="121">
        <f t="shared" si="19"/>
        <v>0</v>
      </c>
      <c r="Q12" s="121">
        <f t="shared" si="19"/>
        <v>0</v>
      </c>
      <c r="R12" s="121">
        <f t="shared" si="19"/>
        <v>0</v>
      </c>
      <c r="S12" s="121">
        <f t="shared" si="19"/>
        <v>0</v>
      </c>
      <c r="T12" s="121">
        <f t="shared" si="19"/>
        <v>0</v>
      </c>
      <c r="U12" s="121">
        <f t="shared" si="19"/>
        <v>0</v>
      </c>
      <c r="V12" s="121">
        <f t="shared" si="19"/>
        <v>0</v>
      </c>
      <c r="W12" s="121">
        <f t="shared" ref="W12" si="20">SUM(W6:W11)</f>
        <v>0</v>
      </c>
      <c r="X12" s="121">
        <f t="shared" ref="X12" si="21">SUM(X6:X11)</f>
        <v>0</v>
      </c>
      <c r="Y12" s="121">
        <f t="shared" ref="Y12" si="22">SUM(Y6:Y11)</f>
        <v>0</v>
      </c>
      <c r="Z12" s="121">
        <f t="shared" ref="Z12" si="23">SUM(Z6:Z11)</f>
        <v>0</v>
      </c>
      <c r="AA12" s="121">
        <f t="shared" ref="AA12" si="24">SUM(AA6:AA11)</f>
        <v>0</v>
      </c>
      <c r="AB12" s="121">
        <f t="shared" ref="AB12" si="25">SUM(AB6:AB11)</f>
        <v>0</v>
      </c>
      <c r="AC12" s="121">
        <f t="shared" ref="AC12" si="26">SUM(AC6:AC11)</f>
        <v>0</v>
      </c>
      <c r="AD12" s="121">
        <f t="shared" ref="AD12" si="27">SUM(AD6:AD11)</f>
        <v>0</v>
      </c>
      <c r="AE12" s="121">
        <f t="shared" ref="AE12" si="28">SUM(AE6:AE11)</f>
        <v>0</v>
      </c>
      <c r="AF12" s="121">
        <f t="shared" ref="AF12" si="29">SUM(AF6:AF11)</f>
        <v>0</v>
      </c>
      <c r="AG12" s="121">
        <f t="shared" ref="AG12" si="30">SUM(AG6:AG11)</f>
        <v>0</v>
      </c>
      <c r="AH12" s="121">
        <f t="shared" ref="AH12" si="31">SUM(AH6:AH11)</f>
        <v>0</v>
      </c>
      <c r="AI12" s="121">
        <f t="shared" ref="AI12" si="32">SUM(AI6:AI11)</f>
        <v>0</v>
      </c>
      <c r="AJ12" s="121">
        <f t="shared" ref="AJ12" si="33">SUM(AJ6:AJ11)</f>
        <v>0</v>
      </c>
      <c r="AK12" s="121">
        <f t="shared" ref="AK12" si="34">SUM(AK6:AK11)</f>
        <v>0</v>
      </c>
    </row>
    <row r="13" spans="1:37" s="56" customFormat="1" ht="14.4" x14ac:dyDescent="0.3">
      <c r="A13" s="55"/>
      <c r="B13" s="35"/>
      <c r="C13" s="35"/>
      <c r="D13" s="25"/>
      <c r="E13" s="42"/>
      <c r="F13" s="42"/>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37" s="50" customFormat="1" x14ac:dyDescent="0.3">
      <c r="A14" s="49">
        <v>2</v>
      </c>
      <c r="B14" s="33" t="s">
        <v>41</v>
      </c>
      <c r="C14" s="33"/>
      <c r="D14" s="57"/>
      <c r="E14" s="65"/>
      <c r="F14" s="65"/>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row>
    <row r="15" spans="1:37" s="52" customFormat="1" ht="69" x14ac:dyDescent="0.3">
      <c r="A15" s="138">
        <f>A14+0.01</f>
        <v>2.0099999999999998</v>
      </c>
      <c r="B15" s="29" t="s">
        <v>66</v>
      </c>
      <c r="C15" s="72" t="s">
        <v>72</v>
      </c>
      <c r="D15" s="72" t="s">
        <v>49</v>
      </c>
      <c r="E15" s="114">
        <v>1.4999999999999999E-2</v>
      </c>
      <c r="F15" s="66" t="s">
        <v>6</v>
      </c>
      <c r="G15" s="115">
        <v>0</v>
      </c>
      <c r="H15" s="116">
        <f t="shared" ref="H15:AJ15" si="35">G15*(1+$E$6)</f>
        <v>0</v>
      </c>
      <c r="I15" s="116">
        <f t="shared" si="35"/>
        <v>0</v>
      </c>
      <c r="J15" s="116">
        <f t="shared" si="35"/>
        <v>0</v>
      </c>
      <c r="K15" s="116">
        <f t="shared" si="35"/>
        <v>0</v>
      </c>
      <c r="L15" s="116">
        <f t="shared" si="35"/>
        <v>0</v>
      </c>
      <c r="M15" s="116">
        <f t="shared" si="35"/>
        <v>0</v>
      </c>
      <c r="N15" s="116">
        <f t="shared" si="35"/>
        <v>0</v>
      </c>
      <c r="O15" s="116">
        <f t="shared" si="35"/>
        <v>0</v>
      </c>
      <c r="P15" s="116">
        <f t="shared" si="35"/>
        <v>0</v>
      </c>
      <c r="Q15" s="116">
        <f t="shared" si="35"/>
        <v>0</v>
      </c>
      <c r="R15" s="116">
        <f t="shared" si="35"/>
        <v>0</v>
      </c>
      <c r="S15" s="116">
        <f t="shared" si="35"/>
        <v>0</v>
      </c>
      <c r="T15" s="116">
        <f t="shared" si="35"/>
        <v>0</v>
      </c>
      <c r="U15" s="116">
        <f t="shared" si="35"/>
        <v>0</v>
      </c>
      <c r="V15" s="116">
        <f t="shared" si="35"/>
        <v>0</v>
      </c>
      <c r="W15" s="116">
        <f t="shared" si="35"/>
        <v>0</v>
      </c>
      <c r="X15" s="116">
        <f t="shared" si="35"/>
        <v>0</v>
      </c>
      <c r="Y15" s="116">
        <f t="shared" si="35"/>
        <v>0</v>
      </c>
      <c r="Z15" s="116">
        <f t="shared" si="35"/>
        <v>0</v>
      </c>
      <c r="AA15" s="116">
        <f t="shared" si="35"/>
        <v>0</v>
      </c>
      <c r="AB15" s="116">
        <f t="shared" si="35"/>
        <v>0</v>
      </c>
      <c r="AC15" s="116">
        <f t="shared" si="35"/>
        <v>0</v>
      </c>
      <c r="AD15" s="116">
        <f t="shared" si="35"/>
        <v>0</v>
      </c>
      <c r="AE15" s="116">
        <f t="shared" si="35"/>
        <v>0</v>
      </c>
      <c r="AF15" s="116">
        <f t="shared" si="35"/>
        <v>0</v>
      </c>
      <c r="AG15" s="116">
        <f t="shared" si="35"/>
        <v>0</v>
      </c>
      <c r="AH15" s="116">
        <f t="shared" si="35"/>
        <v>0</v>
      </c>
      <c r="AI15" s="116">
        <f t="shared" si="35"/>
        <v>0</v>
      </c>
      <c r="AJ15" s="116">
        <f t="shared" si="35"/>
        <v>0</v>
      </c>
      <c r="AK15" s="116">
        <f t="shared" ref="AK15" si="36">AJ15*(1+$E$6)</f>
        <v>0</v>
      </c>
    </row>
    <row r="16" spans="1:37" s="52" customFormat="1" x14ac:dyDescent="0.3">
      <c r="A16" s="138">
        <f t="shared" ref="A16:A20" si="37">A15+0.01</f>
        <v>2.0199999999999996</v>
      </c>
      <c r="B16" s="29" t="s">
        <v>67</v>
      </c>
      <c r="C16" s="74" t="s">
        <v>73</v>
      </c>
      <c r="D16" s="74"/>
      <c r="E16" s="117">
        <v>1.4999999999999999E-2</v>
      </c>
      <c r="F16" s="66" t="s">
        <v>6</v>
      </c>
      <c r="G16" s="115">
        <v>0</v>
      </c>
      <c r="H16" s="116">
        <f t="shared" ref="H16:AJ16" si="38">G16*(1+$E$7)</f>
        <v>0</v>
      </c>
      <c r="I16" s="116">
        <f t="shared" si="38"/>
        <v>0</v>
      </c>
      <c r="J16" s="116">
        <f t="shared" si="38"/>
        <v>0</v>
      </c>
      <c r="K16" s="116">
        <f t="shared" si="38"/>
        <v>0</v>
      </c>
      <c r="L16" s="116">
        <f t="shared" si="38"/>
        <v>0</v>
      </c>
      <c r="M16" s="116">
        <f t="shared" si="38"/>
        <v>0</v>
      </c>
      <c r="N16" s="116">
        <f t="shared" si="38"/>
        <v>0</v>
      </c>
      <c r="O16" s="116">
        <f t="shared" si="38"/>
        <v>0</v>
      </c>
      <c r="P16" s="116">
        <f t="shared" si="38"/>
        <v>0</v>
      </c>
      <c r="Q16" s="116">
        <f t="shared" si="38"/>
        <v>0</v>
      </c>
      <c r="R16" s="116">
        <f t="shared" si="38"/>
        <v>0</v>
      </c>
      <c r="S16" s="116">
        <f t="shared" si="38"/>
        <v>0</v>
      </c>
      <c r="T16" s="116">
        <f t="shared" si="38"/>
        <v>0</v>
      </c>
      <c r="U16" s="116">
        <f t="shared" si="38"/>
        <v>0</v>
      </c>
      <c r="V16" s="116">
        <f t="shared" si="38"/>
        <v>0</v>
      </c>
      <c r="W16" s="116">
        <f t="shared" si="38"/>
        <v>0</v>
      </c>
      <c r="X16" s="116">
        <f t="shared" si="38"/>
        <v>0</v>
      </c>
      <c r="Y16" s="116">
        <f t="shared" si="38"/>
        <v>0</v>
      </c>
      <c r="Z16" s="116">
        <f t="shared" si="38"/>
        <v>0</v>
      </c>
      <c r="AA16" s="116">
        <f t="shared" si="38"/>
        <v>0</v>
      </c>
      <c r="AB16" s="116">
        <f t="shared" si="38"/>
        <v>0</v>
      </c>
      <c r="AC16" s="116">
        <f t="shared" si="38"/>
        <v>0</v>
      </c>
      <c r="AD16" s="116">
        <f t="shared" si="38"/>
        <v>0</v>
      </c>
      <c r="AE16" s="116">
        <f t="shared" si="38"/>
        <v>0</v>
      </c>
      <c r="AF16" s="116">
        <f t="shared" si="38"/>
        <v>0</v>
      </c>
      <c r="AG16" s="116">
        <f t="shared" si="38"/>
        <v>0</v>
      </c>
      <c r="AH16" s="116">
        <f t="shared" si="38"/>
        <v>0</v>
      </c>
      <c r="AI16" s="116">
        <f t="shared" si="38"/>
        <v>0</v>
      </c>
      <c r="AJ16" s="116">
        <f t="shared" si="38"/>
        <v>0</v>
      </c>
      <c r="AK16" s="116">
        <f t="shared" ref="AK16" si="39">AJ16*(1+$E$7)</f>
        <v>0</v>
      </c>
    </row>
    <row r="17" spans="1:37" s="52" customFormat="1" x14ac:dyDescent="0.3">
      <c r="A17" s="138">
        <f t="shared" si="37"/>
        <v>2.0299999999999994</v>
      </c>
      <c r="B17" s="29" t="s">
        <v>68</v>
      </c>
      <c r="C17" s="74" t="s">
        <v>74</v>
      </c>
      <c r="D17" s="74"/>
      <c r="E17" s="117">
        <v>1.4999999999999999E-2</v>
      </c>
      <c r="F17" s="66" t="s">
        <v>6</v>
      </c>
      <c r="G17" s="115">
        <v>0</v>
      </c>
      <c r="H17" s="116">
        <f t="shared" ref="H17:U17" si="40">G17*(1+$E$17)</f>
        <v>0</v>
      </c>
      <c r="I17" s="116">
        <f t="shared" si="40"/>
        <v>0</v>
      </c>
      <c r="J17" s="116">
        <f t="shared" si="40"/>
        <v>0</v>
      </c>
      <c r="K17" s="116">
        <f t="shared" si="40"/>
        <v>0</v>
      </c>
      <c r="L17" s="116">
        <f t="shared" si="40"/>
        <v>0</v>
      </c>
      <c r="M17" s="116">
        <f t="shared" si="40"/>
        <v>0</v>
      </c>
      <c r="N17" s="116">
        <f t="shared" si="40"/>
        <v>0</v>
      </c>
      <c r="O17" s="116">
        <f t="shared" si="40"/>
        <v>0</v>
      </c>
      <c r="P17" s="116">
        <f t="shared" si="40"/>
        <v>0</v>
      </c>
      <c r="Q17" s="116">
        <f t="shared" si="40"/>
        <v>0</v>
      </c>
      <c r="R17" s="116">
        <f t="shared" si="40"/>
        <v>0</v>
      </c>
      <c r="S17" s="116">
        <f t="shared" si="40"/>
        <v>0</v>
      </c>
      <c r="T17" s="116">
        <f t="shared" si="40"/>
        <v>0</v>
      </c>
      <c r="U17" s="116">
        <f t="shared" si="40"/>
        <v>0</v>
      </c>
      <c r="V17" s="116">
        <f t="shared" ref="V17:Z17" si="41">U17*(1+$E$17)</f>
        <v>0</v>
      </c>
      <c r="W17" s="116">
        <f t="shared" si="41"/>
        <v>0</v>
      </c>
      <c r="X17" s="116">
        <f t="shared" si="41"/>
        <v>0</v>
      </c>
      <c r="Y17" s="116">
        <f t="shared" si="41"/>
        <v>0</v>
      </c>
      <c r="Z17" s="116">
        <f t="shared" si="41"/>
        <v>0</v>
      </c>
      <c r="AA17" s="116">
        <f t="shared" ref="AA17:AJ17" si="42">Z17*(1+$E$17)</f>
        <v>0</v>
      </c>
      <c r="AB17" s="116">
        <f t="shared" si="42"/>
        <v>0</v>
      </c>
      <c r="AC17" s="116">
        <f t="shared" si="42"/>
        <v>0</v>
      </c>
      <c r="AD17" s="116">
        <f t="shared" si="42"/>
        <v>0</v>
      </c>
      <c r="AE17" s="116">
        <f t="shared" si="42"/>
        <v>0</v>
      </c>
      <c r="AF17" s="116">
        <f t="shared" si="42"/>
        <v>0</v>
      </c>
      <c r="AG17" s="116">
        <f t="shared" si="42"/>
        <v>0</v>
      </c>
      <c r="AH17" s="116">
        <f t="shared" si="42"/>
        <v>0</v>
      </c>
      <c r="AI17" s="116">
        <f t="shared" si="42"/>
        <v>0</v>
      </c>
      <c r="AJ17" s="116">
        <f t="shared" si="42"/>
        <v>0</v>
      </c>
      <c r="AK17" s="116">
        <f t="shared" ref="AK17" si="43">AJ17*(1+$E$17)</f>
        <v>0</v>
      </c>
    </row>
    <row r="18" spans="1:37" s="52" customFormat="1" ht="27.6" x14ac:dyDescent="0.3">
      <c r="A18" s="138">
        <f t="shared" si="37"/>
        <v>2.0399999999999991</v>
      </c>
      <c r="B18" s="29" t="s">
        <v>69</v>
      </c>
      <c r="C18" s="80" t="s">
        <v>166</v>
      </c>
      <c r="D18" s="80" t="s">
        <v>78</v>
      </c>
      <c r="E18" s="117">
        <v>1.4999999999999999E-2</v>
      </c>
      <c r="F18" s="66" t="s">
        <v>6</v>
      </c>
      <c r="G18" s="115">
        <v>0</v>
      </c>
      <c r="H18" s="116">
        <f t="shared" ref="H18:U20" si="44">G18*(1+$E$18)</f>
        <v>0</v>
      </c>
      <c r="I18" s="116">
        <f t="shared" si="44"/>
        <v>0</v>
      </c>
      <c r="J18" s="116">
        <f t="shared" si="44"/>
        <v>0</v>
      </c>
      <c r="K18" s="116">
        <f t="shared" si="44"/>
        <v>0</v>
      </c>
      <c r="L18" s="116">
        <f t="shared" si="44"/>
        <v>0</v>
      </c>
      <c r="M18" s="116">
        <f t="shared" si="44"/>
        <v>0</v>
      </c>
      <c r="N18" s="116">
        <f t="shared" si="44"/>
        <v>0</v>
      </c>
      <c r="O18" s="116">
        <f t="shared" si="44"/>
        <v>0</v>
      </c>
      <c r="P18" s="116">
        <f t="shared" si="44"/>
        <v>0</v>
      </c>
      <c r="Q18" s="116">
        <f t="shared" si="44"/>
        <v>0</v>
      </c>
      <c r="R18" s="116">
        <f t="shared" si="44"/>
        <v>0</v>
      </c>
      <c r="S18" s="116">
        <f t="shared" si="44"/>
        <v>0</v>
      </c>
      <c r="T18" s="116">
        <f t="shared" si="44"/>
        <v>0</v>
      </c>
      <c r="U18" s="116">
        <f t="shared" si="44"/>
        <v>0</v>
      </c>
      <c r="V18" s="116">
        <f t="shared" ref="V18:Z20" si="45">U18*(1+$E$18)</f>
        <v>0</v>
      </c>
      <c r="W18" s="116">
        <f t="shared" si="45"/>
        <v>0</v>
      </c>
      <c r="X18" s="116">
        <f t="shared" si="45"/>
        <v>0</v>
      </c>
      <c r="Y18" s="116">
        <f t="shared" si="45"/>
        <v>0</v>
      </c>
      <c r="Z18" s="116">
        <f t="shared" si="45"/>
        <v>0</v>
      </c>
      <c r="AA18" s="116">
        <f t="shared" ref="AA18:AJ20" si="46">Z18*(1+$E$18)</f>
        <v>0</v>
      </c>
      <c r="AB18" s="116">
        <f t="shared" si="46"/>
        <v>0</v>
      </c>
      <c r="AC18" s="116">
        <f t="shared" si="46"/>
        <v>0</v>
      </c>
      <c r="AD18" s="116">
        <f t="shared" si="46"/>
        <v>0</v>
      </c>
      <c r="AE18" s="116">
        <f t="shared" si="46"/>
        <v>0</v>
      </c>
      <c r="AF18" s="116">
        <f t="shared" si="46"/>
        <v>0</v>
      </c>
      <c r="AG18" s="116">
        <f t="shared" si="46"/>
        <v>0</v>
      </c>
      <c r="AH18" s="116">
        <f t="shared" si="46"/>
        <v>0</v>
      </c>
      <c r="AI18" s="116">
        <f t="shared" si="46"/>
        <v>0</v>
      </c>
      <c r="AJ18" s="116">
        <f t="shared" si="46"/>
        <v>0</v>
      </c>
      <c r="AK18" s="116">
        <f t="shared" ref="AK18" si="47">AJ18*(1+$E$18)</f>
        <v>0</v>
      </c>
    </row>
    <row r="19" spans="1:37" s="52" customFormat="1" x14ac:dyDescent="0.3">
      <c r="A19" s="138">
        <f t="shared" si="37"/>
        <v>2.0499999999999989</v>
      </c>
      <c r="B19" s="29" t="s">
        <v>70</v>
      </c>
      <c r="C19" s="74" t="s">
        <v>76</v>
      </c>
      <c r="D19" s="74"/>
      <c r="E19" s="117">
        <v>1.4999999999999999E-2</v>
      </c>
      <c r="F19" s="66" t="s">
        <v>6</v>
      </c>
      <c r="G19" s="115">
        <v>0</v>
      </c>
      <c r="H19" s="116">
        <f t="shared" si="44"/>
        <v>0</v>
      </c>
      <c r="I19" s="116">
        <f t="shared" si="44"/>
        <v>0</v>
      </c>
      <c r="J19" s="116">
        <f t="shared" si="44"/>
        <v>0</v>
      </c>
      <c r="K19" s="116">
        <f t="shared" si="44"/>
        <v>0</v>
      </c>
      <c r="L19" s="116">
        <f t="shared" si="44"/>
        <v>0</v>
      </c>
      <c r="M19" s="116">
        <f t="shared" si="44"/>
        <v>0</v>
      </c>
      <c r="N19" s="116">
        <f t="shared" si="44"/>
        <v>0</v>
      </c>
      <c r="O19" s="116">
        <f t="shared" si="44"/>
        <v>0</v>
      </c>
      <c r="P19" s="116">
        <f t="shared" si="44"/>
        <v>0</v>
      </c>
      <c r="Q19" s="116">
        <f t="shared" si="44"/>
        <v>0</v>
      </c>
      <c r="R19" s="116">
        <f t="shared" si="44"/>
        <v>0</v>
      </c>
      <c r="S19" s="116">
        <f t="shared" si="44"/>
        <v>0</v>
      </c>
      <c r="T19" s="116">
        <f t="shared" si="44"/>
        <v>0</v>
      </c>
      <c r="U19" s="116">
        <f t="shared" si="44"/>
        <v>0</v>
      </c>
      <c r="V19" s="116">
        <f t="shared" si="45"/>
        <v>0</v>
      </c>
      <c r="W19" s="116">
        <f t="shared" si="45"/>
        <v>0</v>
      </c>
      <c r="X19" s="116">
        <f t="shared" si="45"/>
        <v>0</v>
      </c>
      <c r="Y19" s="116">
        <f t="shared" si="45"/>
        <v>0</v>
      </c>
      <c r="Z19" s="116">
        <f t="shared" si="45"/>
        <v>0</v>
      </c>
      <c r="AA19" s="116">
        <f t="shared" si="46"/>
        <v>0</v>
      </c>
      <c r="AB19" s="116">
        <f t="shared" si="46"/>
        <v>0</v>
      </c>
      <c r="AC19" s="116">
        <f t="shared" si="46"/>
        <v>0</v>
      </c>
      <c r="AD19" s="116">
        <f t="shared" si="46"/>
        <v>0</v>
      </c>
      <c r="AE19" s="116">
        <f t="shared" si="46"/>
        <v>0</v>
      </c>
      <c r="AF19" s="116">
        <f t="shared" si="46"/>
        <v>0</v>
      </c>
      <c r="AG19" s="116">
        <f t="shared" si="46"/>
        <v>0</v>
      </c>
      <c r="AH19" s="116">
        <f t="shared" si="46"/>
        <v>0</v>
      </c>
      <c r="AI19" s="116">
        <f t="shared" si="46"/>
        <v>0</v>
      </c>
      <c r="AJ19" s="116">
        <f t="shared" si="46"/>
        <v>0</v>
      </c>
      <c r="AK19" s="116">
        <f t="shared" ref="AK19" si="48">AJ19*(1+$E$18)</f>
        <v>0</v>
      </c>
    </row>
    <row r="20" spans="1:37" s="52" customFormat="1" ht="14.4" thickBot="1" x14ac:dyDescent="0.35">
      <c r="A20" s="138">
        <f t="shared" si="37"/>
        <v>2.0599999999999987</v>
      </c>
      <c r="B20" s="29" t="s">
        <v>71</v>
      </c>
      <c r="C20" s="75" t="s">
        <v>77</v>
      </c>
      <c r="D20" s="75"/>
      <c r="E20" s="118">
        <v>1.4999999999999999E-2</v>
      </c>
      <c r="F20" s="66" t="s">
        <v>6</v>
      </c>
      <c r="G20" s="115">
        <v>0</v>
      </c>
      <c r="H20" s="116">
        <f t="shared" si="44"/>
        <v>0</v>
      </c>
      <c r="I20" s="116">
        <f t="shared" si="44"/>
        <v>0</v>
      </c>
      <c r="J20" s="116">
        <f t="shared" si="44"/>
        <v>0</v>
      </c>
      <c r="K20" s="116">
        <f t="shared" si="44"/>
        <v>0</v>
      </c>
      <c r="L20" s="116">
        <f t="shared" si="44"/>
        <v>0</v>
      </c>
      <c r="M20" s="116">
        <f t="shared" si="44"/>
        <v>0</v>
      </c>
      <c r="N20" s="116">
        <f t="shared" si="44"/>
        <v>0</v>
      </c>
      <c r="O20" s="116">
        <f t="shared" si="44"/>
        <v>0</v>
      </c>
      <c r="P20" s="116">
        <f t="shared" si="44"/>
        <v>0</v>
      </c>
      <c r="Q20" s="116">
        <f t="shared" si="44"/>
        <v>0</v>
      </c>
      <c r="R20" s="116">
        <f t="shared" si="44"/>
        <v>0</v>
      </c>
      <c r="S20" s="116">
        <f t="shared" si="44"/>
        <v>0</v>
      </c>
      <c r="T20" s="116">
        <f t="shared" si="44"/>
        <v>0</v>
      </c>
      <c r="U20" s="116">
        <f t="shared" si="44"/>
        <v>0</v>
      </c>
      <c r="V20" s="116">
        <f t="shared" si="45"/>
        <v>0</v>
      </c>
      <c r="W20" s="116">
        <f t="shared" si="45"/>
        <v>0</v>
      </c>
      <c r="X20" s="116">
        <f t="shared" si="45"/>
        <v>0</v>
      </c>
      <c r="Y20" s="116">
        <f t="shared" si="45"/>
        <v>0</v>
      </c>
      <c r="Z20" s="116">
        <f t="shared" si="45"/>
        <v>0</v>
      </c>
      <c r="AA20" s="116">
        <f t="shared" si="46"/>
        <v>0</v>
      </c>
      <c r="AB20" s="116">
        <f t="shared" si="46"/>
        <v>0</v>
      </c>
      <c r="AC20" s="116">
        <f t="shared" si="46"/>
        <v>0</v>
      </c>
      <c r="AD20" s="116">
        <f t="shared" si="46"/>
        <v>0</v>
      </c>
      <c r="AE20" s="116">
        <f t="shared" si="46"/>
        <v>0</v>
      </c>
      <c r="AF20" s="116">
        <f t="shared" si="46"/>
        <v>0</v>
      </c>
      <c r="AG20" s="116">
        <f t="shared" si="46"/>
        <v>0</v>
      </c>
      <c r="AH20" s="116">
        <f t="shared" si="46"/>
        <v>0</v>
      </c>
      <c r="AI20" s="116">
        <f t="shared" si="46"/>
        <v>0</v>
      </c>
      <c r="AJ20" s="116">
        <f t="shared" si="46"/>
        <v>0</v>
      </c>
      <c r="AK20" s="116">
        <f t="shared" ref="AK20" si="49">AJ20*(1+$E$18)</f>
        <v>0</v>
      </c>
    </row>
    <row r="21" spans="1:37" s="56" customFormat="1" ht="15" thickBot="1" x14ac:dyDescent="0.35">
      <c r="A21" s="143"/>
      <c r="B21" s="30" t="s">
        <v>64</v>
      </c>
      <c r="C21" s="58"/>
      <c r="D21" s="58"/>
      <c r="E21" s="67"/>
      <c r="F21" s="67" t="s">
        <v>6</v>
      </c>
      <c r="G21" s="121">
        <f t="shared" ref="G21:AK21" si="50">SUM(G15:G20)</f>
        <v>0</v>
      </c>
      <c r="H21" s="121">
        <f t="shared" si="50"/>
        <v>0</v>
      </c>
      <c r="I21" s="121">
        <f t="shared" si="50"/>
        <v>0</v>
      </c>
      <c r="J21" s="121">
        <f t="shared" si="50"/>
        <v>0</v>
      </c>
      <c r="K21" s="121">
        <f t="shared" si="50"/>
        <v>0</v>
      </c>
      <c r="L21" s="121">
        <f t="shared" si="50"/>
        <v>0</v>
      </c>
      <c r="M21" s="121">
        <f t="shared" si="50"/>
        <v>0</v>
      </c>
      <c r="N21" s="121">
        <f t="shared" si="50"/>
        <v>0</v>
      </c>
      <c r="O21" s="121">
        <f t="shared" si="50"/>
        <v>0</v>
      </c>
      <c r="P21" s="121">
        <f t="shared" si="50"/>
        <v>0</v>
      </c>
      <c r="Q21" s="121">
        <f t="shared" si="50"/>
        <v>0</v>
      </c>
      <c r="R21" s="121">
        <f t="shared" si="50"/>
        <v>0</v>
      </c>
      <c r="S21" s="121">
        <f t="shared" si="50"/>
        <v>0</v>
      </c>
      <c r="T21" s="121">
        <f t="shared" si="50"/>
        <v>0</v>
      </c>
      <c r="U21" s="121">
        <f t="shared" si="50"/>
        <v>0</v>
      </c>
      <c r="V21" s="121">
        <f t="shared" si="50"/>
        <v>0</v>
      </c>
      <c r="W21" s="121">
        <f t="shared" si="50"/>
        <v>0</v>
      </c>
      <c r="X21" s="121">
        <f t="shared" si="50"/>
        <v>0</v>
      </c>
      <c r="Y21" s="121">
        <f t="shared" si="50"/>
        <v>0</v>
      </c>
      <c r="Z21" s="121">
        <f t="shared" si="50"/>
        <v>0</v>
      </c>
      <c r="AA21" s="121">
        <f t="shared" si="50"/>
        <v>0</v>
      </c>
      <c r="AB21" s="121">
        <f t="shared" si="50"/>
        <v>0</v>
      </c>
      <c r="AC21" s="121">
        <f t="shared" si="50"/>
        <v>0</v>
      </c>
      <c r="AD21" s="121">
        <f t="shared" si="50"/>
        <v>0</v>
      </c>
      <c r="AE21" s="121">
        <f t="shared" si="50"/>
        <v>0</v>
      </c>
      <c r="AF21" s="121">
        <f t="shared" si="50"/>
        <v>0</v>
      </c>
      <c r="AG21" s="121">
        <f t="shared" si="50"/>
        <v>0</v>
      </c>
      <c r="AH21" s="121">
        <f t="shared" si="50"/>
        <v>0</v>
      </c>
      <c r="AI21" s="121">
        <f t="shared" si="50"/>
        <v>0</v>
      </c>
      <c r="AJ21" s="121">
        <f t="shared" si="50"/>
        <v>0</v>
      </c>
      <c r="AK21" s="121">
        <f t="shared" si="50"/>
        <v>0</v>
      </c>
    </row>
    <row r="22" spans="1:37" s="56" customFormat="1" ht="14.4" x14ac:dyDescent="0.3">
      <c r="A22" s="55"/>
      <c r="B22" s="35"/>
      <c r="C22" s="35"/>
      <c r="D22" s="25"/>
      <c r="E22" s="42"/>
      <c r="F22" s="42"/>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50" customFormat="1" x14ac:dyDescent="0.3">
      <c r="A23" s="49">
        <v>3</v>
      </c>
      <c r="B23" s="33" t="s">
        <v>48</v>
      </c>
      <c r="C23" s="33"/>
      <c r="D23" s="57"/>
      <c r="E23" s="65"/>
      <c r="F23" s="65"/>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row>
    <row r="24" spans="1:37" s="52" customFormat="1" ht="69" x14ac:dyDescent="0.3">
      <c r="A24" s="138">
        <f>A23+0.01</f>
        <v>3.01</v>
      </c>
      <c r="B24" s="29" t="s">
        <v>66</v>
      </c>
      <c r="C24" s="72" t="s">
        <v>72</v>
      </c>
      <c r="D24" s="72" t="s">
        <v>49</v>
      </c>
      <c r="E24" s="114">
        <v>1.4999999999999999E-2</v>
      </c>
      <c r="F24" s="66" t="s">
        <v>6</v>
      </c>
      <c r="G24" s="115">
        <v>0</v>
      </c>
      <c r="H24" s="116">
        <f t="shared" ref="H24:AJ24" si="51">G24*(1+$E$6)</f>
        <v>0</v>
      </c>
      <c r="I24" s="116">
        <f t="shared" si="51"/>
        <v>0</v>
      </c>
      <c r="J24" s="116">
        <f t="shared" si="51"/>
        <v>0</v>
      </c>
      <c r="K24" s="116">
        <f t="shared" si="51"/>
        <v>0</v>
      </c>
      <c r="L24" s="116">
        <f t="shared" si="51"/>
        <v>0</v>
      </c>
      <c r="M24" s="116">
        <f t="shared" si="51"/>
        <v>0</v>
      </c>
      <c r="N24" s="116">
        <f t="shared" si="51"/>
        <v>0</v>
      </c>
      <c r="O24" s="116">
        <f t="shared" si="51"/>
        <v>0</v>
      </c>
      <c r="P24" s="116">
        <f t="shared" si="51"/>
        <v>0</v>
      </c>
      <c r="Q24" s="116">
        <f t="shared" si="51"/>
        <v>0</v>
      </c>
      <c r="R24" s="116">
        <f t="shared" si="51"/>
        <v>0</v>
      </c>
      <c r="S24" s="116">
        <f t="shared" si="51"/>
        <v>0</v>
      </c>
      <c r="T24" s="116">
        <f t="shared" si="51"/>
        <v>0</v>
      </c>
      <c r="U24" s="116">
        <f t="shared" si="51"/>
        <v>0</v>
      </c>
      <c r="V24" s="116">
        <f t="shared" si="51"/>
        <v>0</v>
      </c>
      <c r="W24" s="116">
        <f t="shared" si="51"/>
        <v>0</v>
      </c>
      <c r="X24" s="116">
        <f t="shared" si="51"/>
        <v>0</v>
      </c>
      <c r="Y24" s="116">
        <f t="shared" si="51"/>
        <v>0</v>
      </c>
      <c r="Z24" s="116">
        <f t="shared" si="51"/>
        <v>0</v>
      </c>
      <c r="AA24" s="116">
        <f t="shared" si="51"/>
        <v>0</v>
      </c>
      <c r="AB24" s="116">
        <f t="shared" si="51"/>
        <v>0</v>
      </c>
      <c r="AC24" s="116">
        <f t="shared" si="51"/>
        <v>0</v>
      </c>
      <c r="AD24" s="116">
        <f t="shared" si="51"/>
        <v>0</v>
      </c>
      <c r="AE24" s="116">
        <f t="shared" si="51"/>
        <v>0</v>
      </c>
      <c r="AF24" s="116">
        <f t="shared" si="51"/>
        <v>0</v>
      </c>
      <c r="AG24" s="116">
        <f t="shared" si="51"/>
        <v>0</v>
      </c>
      <c r="AH24" s="116">
        <f t="shared" si="51"/>
        <v>0</v>
      </c>
      <c r="AI24" s="116">
        <f t="shared" si="51"/>
        <v>0</v>
      </c>
      <c r="AJ24" s="116">
        <f t="shared" si="51"/>
        <v>0</v>
      </c>
      <c r="AK24" s="116">
        <f t="shared" ref="AK24" si="52">AJ24*(1+$E$6)</f>
        <v>0</v>
      </c>
    </row>
    <row r="25" spans="1:37" s="52" customFormat="1" x14ac:dyDescent="0.3">
      <c r="A25" s="138">
        <f t="shared" ref="A25:A29" si="53">A24+0.01</f>
        <v>3.0199999999999996</v>
      </c>
      <c r="B25" s="29" t="s">
        <v>67</v>
      </c>
      <c r="C25" s="74" t="s">
        <v>73</v>
      </c>
      <c r="D25" s="74"/>
      <c r="E25" s="117">
        <v>1.4999999999999999E-2</v>
      </c>
      <c r="F25" s="66" t="s">
        <v>6</v>
      </c>
      <c r="G25" s="115">
        <v>0</v>
      </c>
      <c r="H25" s="116">
        <f t="shared" ref="H25:AJ25" si="54">G25*(1+$E$7)</f>
        <v>0</v>
      </c>
      <c r="I25" s="116">
        <f t="shared" si="54"/>
        <v>0</v>
      </c>
      <c r="J25" s="116">
        <f t="shared" si="54"/>
        <v>0</v>
      </c>
      <c r="K25" s="116">
        <f t="shared" si="54"/>
        <v>0</v>
      </c>
      <c r="L25" s="116">
        <f t="shared" si="54"/>
        <v>0</v>
      </c>
      <c r="M25" s="116">
        <f t="shared" si="54"/>
        <v>0</v>
      </c>
      <c r="N25" s="116">
        <f t="shared" si="54"/>
        <v>0</v>
      </c>
      <c r="O25" s="116">
        <f t="shared" si="54"/>
        <v>0</v>
      </c>
      <c r="P25" s="116">
        <f t="shared" si="54"/>
        <v>0</v>
      </c>
      <c r="Q25" s="116">
        <f t="shared" si="54"/>
        <v>0</v>
      </c>
      <c r="R25" s="116">
        <f t="shared" si="54"/>
        <v>0</v>
      </c>
      <c r="S25" s="116">
        <f t="shared" si="54"/>
        <v>0</v>
      </c>
      <c r="T25" s="116">
        <f t="shared" si="54"/>
        <v>0</v>
      </c>
      <c r="U25" s="116">
        <f t="shared" si="54"/>
        <v>0</v>
      </c>
      <c r="V25" s="116">
        <f t="shared" si="54"/>
        <v>0</v>
      </c>
      <c r="W25" s="116">
        <f t="shared" si="54"/>
        <v>0</v>
      </c>
      <c r="X25" s="116">
        <f t="shared" si="54"/>
        <v>0</v>
      </c>
      <c r="Y25" s="116">
        <f t="shared" si="54"/>
        <v>0</v>
      </c>
      <c r="Z25" s="116">
        <f t="shared" si="54"/>
        <v>0</v>
      </c>
      <c r="AA25" s="116">
        <f t="shared" si="54"/>
        <v>0</v>
      </c>
      <c r="AB25" s="116">
        <f t="shared" si="54"/>
        <v>0</v>
      </c>
      <c r="AC25" s="116">
        <f t="shared" si="54"/>
        <v>0</v>
      </c>
      <c r="AD25" s="116">
        <f t="shared" si="54"/>
        <v>0</v>
      </c>
      <c r="AE25" s="116">
        <f t="shared" si="54"/>
        <v>0</v>
      </c>
      <c r="AF25" s="116">
        <f t="shared" si="54"/>
        <v>0</v>
      </c>
      <c r="AG25" s="116">
        <f t="shared" si="54"/>
        <v>0</v>
      </c>
      <c r="AH25" s="116">
        <f t="shared" si="54"/>
        <v>0</v>
      </c>
      <c r="AI25" s="116">
        <f t="shared" si="54"/>
        <v>0</v>
      </c>
      <c r="AJ25" s="116">
        <f t="shared" si="54"/>
        <v>0</v>
      </c>
      <c r="AK25" s="116">
        <f t="shared" ref="AK25" si="55">AJ25*(1+$E$7)</f>
        <v>0</v>
      </c>
    </row>
    <row r="26" spans="1:37" s="52" customFormat="1" x14ac:dyDescent="0.3">
      <c r="A26" s="138">
        <f t="shared" si="53"/>
        <v>3.0299999999999994</v>
      </c>
      <c r="B26" s="29" t="s">
        <v>68</v>
      </c>
      <c r="C26" s="74" t="s">
        <v>74</v>
      </c>
      <c r="D26" s="74"/>
      <c r="E26" s="117">
        <v>1.4999999999999999E-2</v>
      </c>
      <c r="F26" s="66" t="s">
        <v>6</v>
      </c>
      <c r="G26" s="115">
        <v>0</v>
      </c>
      <c r="H26" s="116">
        <f t="shared" ref="H26:AJ26" si="56">G26*(1+$E$17)</f>
        <v>0</v>
      </c>
      <c r="I26" s="116">
        <f t="shared" si="56"/>
        <v>0</v>
      </c>
      <c r="J26" s="116">
        <f t="shared" si="56"/>
        <v>0</v>
      </c>
      <c r="K26" s="116">
        <f t="shared" si="56"/>
        <v>0</v>
      </c>
      <c r="L26" s="116">
        <f t="shared" si="56"/>
        <v>0</v>
      </c>
      <c r="M26" s="116">
        <f t="shared" si="56"/>
        <v>0</v>
      </c>
      <c r="N26" s="116">
        <f t="shared" si="56"/>
        <v>0</v>
      </c>
      <c r="O26" s="116">
        <f t="shared" si="56"/>
        <v>0</v>
      </c>
      <c r="P26" s="116">
        <f t="shared" si="56"/>
        <v>0</v>
      </c>
      <c r="Q26" s="116">
        <f t="shared" si="56"/>
        <v>0</v>
      </c>
      <c r="R26" s="116">
        <f t="shared" si="56"/>
        <v>0</v>
      </c>
      <c r="S26" s="116">
        <f t="shared" si="56"/>
        <v>0</v>
      </c>
      <c r="T26" s="116">
        <f t="shared" si="56"/>
        <v>0</v>
      </c>
      <c r="U26" s="116">
        <f t="shared" si="56"/>
        <v>0</v>
      </c>
      <c r="V26" s="116">
        <f t="shared" si="56"/>
        <v>0</v>
      </c>
      <c r="W26" s="116">
        <f t="shared" si="56"/>
        <v>0</v>
      </c>
      <c r="X26" s="116">
        <f t="shared" si="56"/>
        <v>0</v>
      </c>
      <c r="Y26" s="116">
        <f t="shared" si="56"/>
        <v>0</v>
      </c>
      <c r="Z26" s="116">
        <f t="shared" si="56"/>
        <v>0</v>
      </c>
      <c r="AA26" s="116">
        <f t="shared" si="56"/>
        <v>0</v>
      </c>
      <c r="AB26" s="116">
        <f t="shared" si="56"/>
        <v>0</v>
      </c>
      <c r="AC26" s="116">
        <f t="shared" si="56"/>
        <v>0</v>
      </c>
      <c r="AD26" s="116">
        <f t="shared" si="56"/>
        <v>0</v>
      </c>
      <c r="AE26" s="116">
        <f t="shared" si="56"/>
        <v>0</v>
      </c>
      <c r="AF26" s="116">
        <f t="shared" si="56"/>
        <v>0</v>
      </c>
      <c r="AG26" s="116">
        <f t="shared" si="56"/>
        <v>0</v>
      </c>
      <c r="AH26" s="116">
        <f t="shared" si="56"/>
        <v>0</v>
      </c>
      <c r="AI26" s="116">
        <f t="shared" si="56"/>
        <v>0</v>
      </c>
      <c r="AJ26" s="116">
        <f t="shared" si="56"/>
        <v>0</v>
      </c>
      <c r="AK26" s="116">
        <f t="shared" ref="AK26" si="57">AJ26*(1+$E$17)</f>
        <v>0</v>
      </c>
    </row>
    <row r="27" spans="1:37" s="52" customFormat="1" x14ac:dyDescent="0.3">
      <c r="A27" s="138">
        <f t="shared" si="53"/>
        <v>3.0399999999999991</v>
      </c>
      <c r="B27" s="29" t="s">
        <v>69</v>
      </c>
      <c r="C27" s="74" t="s">
        <v>75</v>
      </c>
      <c r="D27" s="74"/>
      <c r="E27" s="117">
        <v>1.4999999999999999E-2</v>
      </c>
      <c r="F27" s="66" t="s">
        <v>6</v>
      </c>
      <c r="G27" s="115">
        <v>0</v>
      </c>
      <c r="H27" s="116">
        <f t="shared" ref="H27:AJ27" si="58">G27*(1+$E$18)</f>
        <v>0</v>
      </c>
      <c r="I27" s="116">
        <f t="shared" si="58"/>
        <v>0</v>
      </c>
      <c r="J27" s="116">
        <f t="shared" si="58"/>
        <v>0</v>
      </c>
      <c r="K27" s="116">
        <f t="shared" si="58"/>
        <v>0</v>
      </c>
      <c r="L27" s="116">
        <f t="shared" si="58"/>
        <v>0</v>
      </c>
      <c r="M27" s="116">
        <f t="shared" si="58"/>
        <v>0</v>
      </c>
      <c r="N27" s="116">
        <f t="shared" si="58"/>
        <v>0</v>
      </c>
      <c r="O27" s="116">
        <f t="shared" si="58"/>
        <v>0</v>
      </c>
      <c r="P27" s="116">
        <f t="shared" si="58"/>
        <v>0</v>
      </c>
      <c r="Q27" s="116">
        <f t="shared" si="58"/>
        <v>0</v>
      </c>
      <c r="R27" s="116">
        <f t="shared" si="58"/>
        <v>0</v>
      </c>
      <c r="S27" s="116">
        <f t="shared" si="58"/>
        <v>0</v>
      </c>
      <c r="T27" s="116">
        <f t="shared" si="58"/>
        <v>0</v>
      </c>
      <c r="U27" s="116">
        <f t="shared" si="58"/>
        <v>0</v>
      </c>
      <c r="V27" s="116">
        <f t="shared" si="58"/>
        <v>0</v>
      </c>
      <c r="W27" s="116">
        <f t="shared" si="58"/>
        <v>0</v>
      </c>
      <c r="X27" s="116">
        <f t="shared" si="58"/>
        <v>0</v>
      </c>
      <c r="Y27" s="116">
        <f t="shared" si="58"/>
        <v>0</v>
      </c>
      <c r="Z27" s="116">
        <f t="shared" si="58"/>
        <v>0</v>
      </c>
      <c r="AA27" s="116">
        <f t="shared" si="58"/>
        <v>0</v>
      </c>
      <c r="AB27" s="116">
        <f t="shared" si="58"/>
        <v>0</v>
      </c>
      <c r="AC27" s="116">
        <f t="shared" si="58"/>
        <v>0</v>
      </c>
      <c r="AD27" s="116">
        <f t="shared" si="58"/>
        <v>0</v>
      </c>
      <c r="AE27" s="116">
        <f t="shared" si="58"/>
        <v>0</v>
      </c>
      <c r="AF27" s="116">
        <f t="shared" si="58"/>
        <v>0</v>
      </c>
      <c r="AG27" s="116">
        <f t="shared" si="58"/>
        <v>0</v>
      </c>
      <c r="AH27" s="116">
        <f t="shared" si="58"/>
        <v>0</v>
      </c>
      <c r="AI27" s="116">
        <f t="shared" si="58"/>
        <v>0</v>
      </c>
      <c r="AJ27" s="116">
        <f t="shared" si="58"/>
        <v>0</v>
      </c>
      <c r="AK27" s="116">
        <f t="shared" ref="AK27" si="59">AJ27*(1+$E$18)</f>
        <v>0</v>
      </c>
    </row>
    <row r="28" spans="1:37" s="52" customFormat="1" x14ac:dyDescent="0.3">
      <c r="A28" s="138">
        <f t="shared" si="53"/>
        <v>3.0499999999999989</v>
      </c>
      <c r="B28" s="29" t="s">
        <v>70</v>
      </c>
      <c r="C28" s="74" t="s">
        <v>76</v>
      </c>
      <c r="D28" s="74"/>
      <c r="E28" s="117">
        <v>1.4999999999999999E-2</v>
      </c>
      <c r="F28" s="66" t="s">
        <v>6</v>
      </c>
      <c r="G28" s="115">
        <v>0</v>
      </c>
      <c r="H28" s="116">
        <f t="shared" ref="H28:AJ28" si="60">G28*(1+$E$18)</f>
        <v>0</v>
      </c>
      <c r="I28" s="116">
        <f t="shared" si="60"/>
        <v>0</v>
      </c>
      <c r="J28" s="116">
        <f t="shared" si="60"/>
        <v>0</v>
      </c>
      <c r="K28" s="116">
        <f t="shared" si="60"/>
        <v>0</v>
      </c>
      <c r="L28" s="116">
        <f t="shared" si="60"/>
        <v>0</v>
      </c>
      <c r="M28" s="116">
        <f t="shared" si="60"/>
        <v>0</v>
      </c>
      <c r="N28" s="116">
        <f t="shared" si="60"/>
        <v>0</v>
      </c>
      <c r="O28" s="116">
        <f t="shared" si="60"/>
        <v>0</v>
      </c>
      <c r="P28" s="116">
        <f t="shared" si="60"/>
        <v>0</v>
      </c>
      <c r="Q28" s="116">
        <f t="shared" si="60"/>
        <v>0</v>
      </c>
      <c r="R28" s="116">
        <f t="shared" si="60"/>
        <v>0</v>
      </c>
      <c r="S28" s="116">
        <f t="shared" si="60"/>
        <v>0</v>
      </c>
      <c r="T28" s="116">
        <f t="shared" si="60"/>
        <v>0</v>
      </c>
      <c r="U28" s="116">
        <f t="shared" si="60"/>
        <v>0</v>
      </c>
      <c r="V28" s="116">
        <f t="shared" si="60"/>
        <v>0</v>
      </c>
      <c r="W28" s="116">
        <f t="shared" si="60"/>
        <v>0</v>
      </c>
      <c r="X28" s="116">
        <f t="shared" si="60"/>
        <v>0</v>
      </c>
      <c r="Y28" s="116">
        <f t="shared" si="60"/>
        <v>0</v>
      </c>
      <c r="Z28" s="116">
        <f t="shared" si="60"/>
        <v>0</v>
      </c>
      <c r="AA28" s="116">
        <f t="shared" si="60"/>
        <v>0</v>
      </c>
      <c r="AB28" s="116">
        <f t="shared" si="60"/>
        <v>0</v>
      </c>
      <c r="AC28" s="116">
        <f t="shared" si="60"/>
        <v>0</v>
      </c>
      <c r="AD28" s="116">
        <f t="shared" si="60"/>
        <v>0</v>
      </c>
      <c r="AE28" s="116">
        <f t="shared" si="60"/>
        <v>0</v>
      </c>
      <c r="AF28" s="116">
        <f t="shared" si="60"/>
        <v>0</v>
      </c>
      <c r="AG28" s="116">
        <f t="shared" si="60"/>
        <v>0</v>
      </c>
      <c r="AH28" s="116">
        <f t="shared" si="60"/>
        <v>0</v>
      </c>
      <c r="AI28" s="116">
        <f t="shared" si="60"/>
        <v>0</v>
      </c>
      <c r="AJ28" s="116">
        <f t="shared" si="60"/>
        <v>0</v>
      </c>
      <c r="AK28" s="116">
        <f t="shared" ref="AK28" si="61">AJ28*(1+$E$18)</f>
        <v>0</v>
      </c>
    </row>
    <row r="29" spans="1:37" s="52" customFormat="1" ht="14.4" thickBot="1" x14ac:dyDescent="0.35">
      <c r="A29" s="138">
        <f t="shared" si="53"/>
        <v>3.0599999999999987</v>
      </c>
      <c r="B29" s="29" t="s">
        <v>71</v>
      </c>
      <c r="C29" s="75" t="s">
        <v>77</v>
      </c>
      <c r="D29" s="75"/>
      <c r="E29" s="118">
        <v>1.4999999999999999E-2</v>
      </c>
      <c r="F29" s="66" t="s">
        <v>6</v>
      </c>
      <c r="G29" s="115">
        <v>0</v>
      </c>
      <c r="H29" s="116">
        <f t="shared" ref="H29:AJ29" si="62">G29*(1+$E$18)</f>
        <v>0</v>
      </c>
      <c r="I29" s="116">
        <f t="shared" si="62"/>
        <v>0</v>
      </c>
      <c r="J29" s="116">
        <f t="shared" si="62"/>
        <v>0</v>
      </c>
      <c r="K29" s="116">
        <f t="shared" si="62"/>
        <v>0</v>
      </c>
      <c r="L29" s="116">
        <f t="shared" si="62"/>
        <v>0</v>
      </c>
      <c r="M29" s="116">
        <f t="shared" si="62"/>
        <v>0</v>
      </c>
      <c r="N29" s="116">
        <f t="shared" si="62"/>
        <v>0</v>
      </c>
      <c r="O29" s="116">
        <f t="shared" si="62"/>
        <v>0</v>
      </c>
      <c r="P29" s="116">
        <f t="shared" si="62"/>
        <v>0</v>
      </c>
      <c r="Q29" s="116">
        <f t="shared" si="62"/>
        <v>0</v>
      </c>
      <c r="R29" s="116">
        <f t="shared" si="62"/>
        <v>0</v>
      </c>
      <c r="S29" s="116">
        <f t="shared" si="62"/>
        <v>0</v>
      </c>
      <c r="T29" s="116">
        <f t="shared" si="62"/>
        <v>0</v>
      </c>
      <c r="U29" s="116">
        <f t="shared" si="62"/>
        <v>0</v>
      </c>
      <c r="V29" s="116">
        <f t="shared" si="62"/>
        <v>0</v>
      </c>
      <c r="W29" s="116">
        <f t="shared" si="62"/>
        <v>0</v>
      </c>
      <c r="X29" s="116">
        <f t="shared" si="62"/>
        <v>0</v>
      </c>
      <c r="Y29" s="116">
        <f t="shared" si="62"/>
        <v>0</v>
      </c>
      <c r="Z29" s="116">
        <f t="shared" si="62"/>
        <v>0</v>
      </c>
      <c r="AA29" s="116">
        <f t="shared" si="62"/>
        <v>0</v>
      </c>
      <c r="AB29" s="116">
        <f t="shared" si="62"/>
        <v>0</v>
      </c>
      <c r="AC29" s="116">
        <f t="shared" si="62"/>
        <v>0</v>
      </c>
      <c r="AD29" s="116">
        <f t="shared" si="62"/>
        <v>0</v>
      </c>
      <c r="AE29" s="116">
        <f t="shared" si="62"/>
        <v>0</v>
      </c>
      <c r="AF29" s="116">
        <f t="shared" si="62"/>
        <v>0</v>
      </c>
      <c r="AG29" s="116">
        <f t="shared" si="62"/>
        <v>0</v>
      </c>
      <c r="AH29" s="116">
        <f t="shared" si="62"/>
        <v>0</v>
      </c>
      <c r="AI29" s="116">
        <f t="shared" si="62"/>
        <v>0</v>
      </c>
      <c r="AJ29" s="116">
        <f t="shared" si="62"/>
        <v>0</v>
      </c>
      <c r="AK29" s="116">
        <f t="shared" ref="AK29" si="63">AJ29*(1+$E$18)</f>
        <v>0</v>
      </c>
    </row>
    <row r="30" spans="1:37" s="56" customFormat="1" ht="15" thickBot="1" x14ac:dyDescent="0.35">
      <c r="A30" s="143"/>
      <c r="B30" s="30" t="s">
        <v>65</v>
      </c>
      <c r="C30" s="58"/>
      <c r="D30" s="58"/>
      <c r="E30" s="67"/>
      <c r="F30" s="67" t="s">
        <v>6</v>
      </c>
      <c r="G30" s="121">
        <f t="shared" ref="G30" si="64">SUM(G24:G29)</f>
        <v>0</v>
      </c>
      <c r="H30" s="121">
        <f t="shared" ref="H30" si="65">SUM(H24:H29)</f>
        <v>0</v>
      </c>
      <c r="I30" s="121">
        <f t="shared" ref="I30" si="66">SUM(I24:I29)</f>
        <v>0</v>
      </c>
      <c r="J30" s="121">
        <f t="shared" ref="J30" si="67">SUM(J24:J29)</f>
        <v>0</v>
      </c>
      <c r="K30" s="121">
        <f t="shared" ref="K30" si="68">SUM(K24:K29)</f>
        <v>0</v>
      </c>
      <c r="L30" s="121">
        <f t="shared" ref="L30" si="69">SUM(L24:L29)</f>
        <v>0</v>
      </c>
      <c r="M30" s="121">
        <f t="shared" ref="M30" si="70">SUM(M24:M29)</f>
        <v>0</v>
      </c>
      <c r="N30" s="121">
        <f t="shared" ref="N30" si="71">SUM(N24:N29)</f>
        <v>0</v>
      </c>
      <c r="O30" s="121">
        <f t="shared" ref="O30" si="72">SUM(O24:O29)</f>
        <v>0</v>
      </c>
      <c r="P30" s="121">
        <f t="shared" ref="P30" si="73">SUM(P24:P29)</f>
        <v>0</v>
      </c>
      <c r="Q30" s="121">
        <f t="shared" ref="Q30" si="74">SUM(Q24:Q29)</f>
        <v>0</v>
      </c>
      <c r="R30" s="121">
        <f t="shared" ref="R30" si="75">SUM(R24:R29)</f>
        <v>0</v>
      </c>
      <c r="S30" s="121">
        <f t="shared" ref="S30" si="76">SUM(S24:S29)</f>
        <v>0</v>
      </c>
      <c r="T30" s="121">
        <f t="shared" ref="T30" si="77">SUM(T24:T29)</f>
        <v>0</v>
      </c>
      <c r="U30" s="121">
        <f t="shared" ref="U30" si="78">SUM(U24:U29)</f>
        <v>0</v>
      </c>
      <c r="V30" s="121">
        <f t="shared" ref="V30" si="79">SUM(V24:V29)</f>
        <v>0</v>
      </c>
      <c r="W30" s="121">
        <f t="shared" ref="W30" si="80">SUM(W24:W29)</f>
        <v>0</v>
      </c>
      <c r="X30" s="121">
        <f t="shared" ref="X30" si="81">SUM(X24:X29)</f>
        <v>0</v>
      </c>
      <c r="Y30" s="121">
        <f t="shared" ref="Y30" si="82">SUM(Y24:Y29)</f>
        <v>0</v>
      </c>
      <c r="Z30" s="121">
        <f t="shared" ref="Z30" si="83">SUM(Z24:Z29)</f>
        <v>0</v>
      </c>
      <c r="AA30" s="121">
        <f t="shared" ref="AA30" si="84">SUM(AA24:AA29)</f>
        <v>0</v>
      </c>
      <c r="AB30" s="121">
        <f t="shared" ref="AB30" si="85">SUM(AB24:AB29)</f>
        <v>0</v>
      </c>
      <c r="AC30" s="121">
        <f t="shared" ref="AC30" si="86">SUM(AC24:AC29)</f>
        <v>0</v>
      </c>
      <c r="AD30" s="121">
        <f t="shared" ref="AD30" si="87">SUM(AD24:AD29)</f>
        <v>0</v>
      </c>
      <c r="AE30" s="121">
        <f t="shared" ref="AE30" si="88">SUM(AE24:AE29)</f>
        <v>0</v>
      </c>
      <c r="AF30" s="121">
        <f t="shared" ref="AF30" si="89">SUM(AF24:AF29)</f>
        <v>0</v>
      </c>
      <c r="AG30" s="121">
        <f t="shared" ref="AG30" si="90">SUM(AG24:AG29)</f>
        <v>0</v>
      </c>
      <c r="AH30" s="121">
        <f t="shared" ref="AH30" si="91">SUM(AH24:AH29)</f>
        <v>0</v>
      </c>
      <c r="AI30" s="121">
        <f t="shared" ref="AI30" si="92">SUM(AI24:AI29)</f>
        <v>0</v>
      </c>
      <c r="AJ30" s="121">
        <f t="shared" ref="AJ30:AK30" si="93">SUM(AJ24:AJ29)</f>
        <v>0</v>
      </c>
      <c r="AK30" s="121">
        <f t="shared" si="93"/>
        <v>0</v>
      </c>
    </row>
    <row r="31" spans="1:37" ht="14.4" thickBot="1" x14ac:dyDescent="0.35">
      <c r="A31" s="59"/>
      <c r="B31" s="35"/>
      <c r="C31" s="35"/>
      <c r="D31" s="25"/>
      <c r="E31" s="42"/>
      <c r="F31" s="42"/>
      <c r="G31" s="122"/>
      <c r="H31" s="123"/>
      <c r="I31" s="124"/>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ht="24" thickBot="1" x14ac:dyDescent="0.35">
      <c r="A32" s="37" t="s">
        <v>96</v>
      </c>
      <c r="B32" s="38"/>
      <c r="C32" s="38"/>
      <c r="D32" s="60"/>
      <c r="E32" s="39"/>
      <c r="F32" s="39"/>
      <c r="G32" s="39"/>
      <c r="H32" s="125"/>
      <c r="I32" s="126"/>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112"/>
    </row>
    <row r="33" spans="1:37" s="50" customFormat="1" x14ac:dyDescent="0.3">
      <c r="A33" s="49">
        <v>4</v>
      </c>
      <c r="B33" s="33" t="s">
        <v>52</v>
      </c>
      <c r="C33" s="33"/>
      <c r="D33" s="33"/>
      <c r="E33" s="65"/>
      <c r="F33" s="65"/>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s="52" customFormat="1" x14ac:dyDescent="0.3">
      <c r="A34" s="138">
        <f>A33+0.01</f>
        <v>4.01</v>
      </c>
      <c r="B34" s="29" t="s">
        <v>83</v>
      </c>
      <c r="C34" s="81" t="s">
        <v>79</v>
      </c>
      <c r="D34" s="82" t="s">
        <v>111</v>
      </c>
      <c r="E34" s="127">
        <v>1</v>
      </c>
      <c r="F34" s="66" t="s">
        <v>6</v>
      </c>
      <c r="G34" s="116">
        <f>$E34*(G$12-G$44-G$45-G$46-G$47)</f>
        <v>0</v>
      </c>
      <c r="H34" s="116">
        <f t="shared" ref="H34:AK42" si="94">$E34*(H$12-H$44-H$45-H$46-H$47)</f>
        <v>0</v>
      </c>
      <c r="I34" s="116">
        <f t="shared" si="94"/>
        <v>0</v>
      </c>
      <c r="J34" s="116">
        <f t="shared" si="94"/>
        <v>0</v>
      </c>
      <c r="K34" s="116">
        <f t="shared" si="94"/>
        <v>0</v>
      </c>
      <c r="L34" s="116">
        <f t="shared" si="94"/>
        <v>0</v>
      </c>
      <c r="M34" s="116">
        <f t="shared" si="94"/>
        <v>0</v>
      </c>
      <c r="N34" s="116">
        <f t="shared" si="94"/>
        <v>0</v>
      </c>
      <c r="O34" s="116">
        <f t="shared" si="94"/>
        <v>0</v>
      </c>
      <c r="P34" s="116">
        <f t="shared" si="94"/>
        <v>0</v>
      </c>
      <c r="Q34" s="116">
        <f t="shared" si="94"/>
        <v>0</v>
      </c>
      <c r="R34" s="116">
        <f t="shared" si="94"/>
        <v>0</v>
      </c>
      <c r="S34" s="116">
        <f t="shared" si="94"/>
        <v>0</v>
      </c>
      <c r="T34" s="116">
        <f t="shared" si="94"/>
        <v>0</v>
      </c>
      <c r="U34" s="116">
        <f t="shared" si="94"/>
        <v>0</v>
      </c>
      <c r="V34" s="116">
        <f t="shared" si="94"/>
        <v>0</v>
      </c>
      <c r="W34" s="116">
        <f t="shared" si="94"/>
        <v>0</v>
      </c>
      <c r="X34" s="116">
        <f t="shared" si="94"/>
        <v>0</v>
      </c>
      <c r="Y34" s="116">
        <f t="shared" si="94"/>
        <v>0</v>
      </c>
      <c r="Z34" s="116">
        <f t="shared" si="94"/>
        <v>0</v>
      </c>
      <c r="AA34" s="116">
        <f t="shared" si="94"/>
        <v>0</v>
      </c>
      <c r="AB34" s="116">
        <f t="shared" si="94"/>
        <v>0</v>
      </c>
      <c r="AC34" s="116">
        <f t="shared" si="94"/>
        <v>0</v>
      </c>
      <c r="AD34" s="116">
        <f t="shared" si="94"/>
        <v>0</v>
      </c>
      <c r="AE34" s="116">
        <f t="shared" si="94"/>
        <v>0</v>
      </c>
      <c r="AF34" s="116">
        <f t="shared" si="94"/>
        <v>0</v>
      </c>
      <c r="AG34" s="116">
        <f t="shared" si="94"/>
        <v>0</v>
      </c>
      <c r="AH34" s="116">
        <f t="shared" si="94"/>
        <v>0</v>
      </c>
      <c r="AI34" s="116">
        <f t="shared" si="94"/>
        <v>0</v>
      </c>
      <c r="AJ34" s="116">
        <f t="shared" si="94"/>
        <v>0</v>
      </c>
      <c r="AK34" s="116">
        <f t="shared" si="94"/>
        <v>0</v>
      </c>
    </row>
    <row r="35" spans="1:37" s="52" customFormat="1" x14ac:dyDescent="0.3">
      <c r="A35" s="138">
        <f t="shared" ref="A35:A47" si="95">A34+0.01</f>
        <v>4.0199999999999996</v>
      </c>
      <c r="B35" s="29" t="s">
        <v>84</v>
      </c>
      <c r="C35" s="74" t="s">
        <v>79</v>
      </c>
      <c r="D35" s="80" t="s">
        <v>111</v>
      </c>
      <c r="E35" s="128">
        <v>0</v>
      </c>
      <c r="F35" s="66" t="s">
        <v>6</v>
      </c>
      <c r="G35" s="116">
        <f t="shared" ref="G35:V43" si="96">$E35*(G$12-G$44-G$45-G$46-G$47)</f>
        <v>0</v>
      </c>
      <c r="H35" s="116">
        <f t="shared" si="96"/>
        <v>0</v>
      </c>
      <c r="I35" s="116">
        <f t="shared" si="96"/>
        <v>0</v>
      </c>
      <c r="J35" s="116">
        <f t="shared" si="96"/>
        <v>0</v>
      </c>
      <c r="K35" s="116">
        <f t="shared" si="96"/>
        <v>0</v>
      </c>
      <c r="L35" s="116">
        <f t="shared" si="96"/>
        <v>0</v>
      </c>
      <c r="M35" s="116">
        <f t="shared" si="96"/>
        <v>0</v>
      </c>
      <c r="N35" s="116">
        <f t="shared" si="96"/>
        <v>0</v>
      </c>
      <c r="O35" s="116">
        <f t="shared" si="96"/>
        <v>0</v>
      </c>
      <c r="P35" s="116">
        <f t="shared" si="96"/>
        <v>0</v>
      </c>
      <c r="Q35" s="116">
        <f t="shared" si="96"/>
        <v>0</v>
      </c>
      <c r="R35" s="116">
        <f t="shared" si="96"/>
        <v>0</v>
      </c>
      <c r="S35" s="116">
        <f t="shared" si="96"/>
        <v>0</v>
      </c>
      <c r="T35" s="116">
        <f t="shared" si="96"/>
        <v>0</v>
      </c>
      <c r="U35" s="116">
        <f t="shared" si="96"/>
        <v>0</v>
      </c>
      <c r="V35" s="116">
        <f t="shared" si="96"/>
        <v>0</v>
      </c>
      <c r="W35" s="116">
        <f t="shared" si="94"/>
        <v>0</v>
      </c>
      <c r="X35" s="116">
        <f t="shared" si="94"/>
        <v>0</v>
      </c>
      <c r="Y35" s="116">
        <f t="shared" si="94"/>
        <v>0</v>
      </c>
      <c r="Z35" s="116">
        <f t="shared" si="94"/>
        <v>0</v>
      </c>
      <c r="AA35" s="116">
        <f t="shared" si="94"/>
        <v>0</v>
      </c>
      <c r="AB35" s="116">
        <f t="shared" si="94"/>
        <v>0</v>
      </c>
      <c r="AC35" s="116">
        <f t="shared" si="94"/>
        <v>0</v>
      </c>
      <c r="AD35" s="116">
        <f t="shared" si="94"/>
        <v>0</v>
      </c>
      <c r="AE35" s="116">
        <f t="shared" si="94"/>
        <v>0</v>
      </c>
      <c r="AF35" s="116">
        <f t="shared" si="94"/>
        <v>0</v>
      </c>
      <c r="AG35" s="116">
        <f t="shared" si="94"/>
        <v>0</v>
      </c>
      <c r="AH35" s="116">
        <f t="shared" si="94"/>
        <v>0</v>
      </c>
      <c r="AI35" s="116">
        <f t="shared" si="94"/>
        <v>0</v>
      </c>
      <c r="AJ35" s="116">
        <f t="shared" si="94"/>
        <v>0</v>
      </c>
      <c r="AK35" s="116">
        <f t="shared" si="94"/>
        <v>0</v>
      </c>
    </row>
    <row r="36" spans="1:37" s="52" customFormat="1" x14ac:dyDescent="0.3">
      <c r="A36" s="138">
        <f>A35+0.01</f>
        <v>4.0299999999999994</v>
      </c>
      <c r="B36" s="29" t="s">
        <v>85</v>
      </c>
      <c r="C36" s="74" t="s">
        <v>79</v>
      </c>
      <c r="D36" s="80" t="s">
        <v>111</v>
      </c>
      <c r="E36" s="128">
        <v>0</v>
      </c>
      <c r="F36" s="66" t="s">
        <v>6</v>
      </c>
      <c r="G36" s="116">
        <f t="shared" si="96"/>
        <v>0</v>
      </c>
      <c r="H36" s="116">
        <f t="shared" si="94"/>
        <v>0</v>
      </c>
      <c r="I36" s="116">
        <f t="shared" si="94"/>
        <v>0</v>
      </c>
      <c r="J36" s="116">
        <f t="shared" si="94"/>
        <v>0</v>
      </c>
      <c r="K36" s="116">
        <f t="shared" si="94"/>
        <v>0</v>
      </c>
      <c r="L36" s="116">
        <f t="shared" si="94"/>
        <v>0</v>
      </c>
      <c r="M36" s="116">
        <f t="shared" si="94"/>
        <v>0</v>
      </c>
      <c r="N36" s="116">
        <f t="shared" si="94"/>
        <v>0</v>
      </c>
      <c r="O36" s="116">
        <f t="shared" si="94"/>
        <v>0</v>
      </c>
      <c r="P36" s="116">
        <f t="shared" si="94"/>
        <v>0</v>
      </c>
      <c r="Q36" s="116">
        <f t="shared" si="94"/>
        <v>0</v>
      </c>
      <c r="R36" s="116">
        <f t="shared" si="94"/>
        <v>0</v>
      </c>
      <c r="S36" s="116">
        <f t="shared" si="94"/>
        <v>0</v>
      </c>
      <c r="T36" s="116">
        <f t="shared" si="94"/>
        <v>0</v>
      </c>
      <c r="U36" s="116">
        <f t="shared" si="94"/>
        <v>0</v>
      </c>
      <c r="V36" s="116">
        <f t="shared" si="94"/>
        <v>0</v>
      </c>
      <c r="W36" s="116">
        <f t="shared" si="94"/>
        <v>0</v>
      </c>
      <c r="X36" s="116">
        <f t="shared" si="94"/>
        <v>0</v>
      </c>
      <c r="Y36" s="116">
        <f t="shared" si="94"/>
        <v>0</v>
      </c>
      <c r="Z36" s="116">
        <f t="shared" si="94"/>
        <v>0</v>
      </c>
      <c r="AA36" s="116">
        <f t="shared" si="94"/>
        <v>0</v>
      </c>
      <c r="AB36" s="116">
        <f t="shared" si="94"/>
        <v>0</v>
      </c>
      <c r="AC36" s="116">
        <f t="shared" si="94"/>
        <v>0</v>
      </c>
      <c r="AD36" s="116">
        <f t="shared" si="94"/>
        <v>0</v>
      </c>
      <c r="AE36" s="116">
        <f t="shared" si="94"/>
        <v>0</v>
      </c>
      <c r="AF36" s="116">
        <f t="shared" si="94"/>
        <v>0</v>
      </c>
      <c r="AG36" s="116">
        <f t="shared" si="94"/>
        <v>0</v>
      </c>
      <c r="AH36" s="116">
        <f t="shared" si="94"/>
        <v>0</v>
      </c>
      <c r="AI36" s="116">
        <f t="shared" si="94"/>
        <v>0</v>
      </c>
      <c r="AJ36" s="116">
        <f t="shared" si="94"/>
        <v>0</v>
      </c>
      <c r="AK36" s="116">
        <f t="shared" si="94"/>
        <v>0</v>
      </c>
    </row>
    <row r="37" spans="1:37" s="52" customFormat="1" x14ac:dyDescent="0.3">
      <c r="A37" s="138">
        <f t="shared" si="95"/>
        <v>4.0399999999999991</v>
      </c>
      <c r="B37" s="29" t="s">
        <v>86</v>
      </c>
      <c r="C37" s="74" t="s">
        <v>80</v>
      </c>
      <c r="D37" s="80" t="s">
        <v>111</v>
      </c>
      <c r="E37" s="128">
        <v>0</v>
      </c>
      <c r="F37" s="66" t="s">
        <v>6</v>
      </c>
      <c r="G37" s="116">
        <f t="shared" si="96"/>
        <v>0</v>
      </c>
      <c r="H37" s="116">
        <f t="shared" si="94"/>
        <v>0</v>
      </c>
      <c r="I37" s="116">
        <f t="shared" si="94"/>
        <v>0</v>
      </c>
      <c r="J37" s="116">
        <f t="shared" si="94"/>
        <v>0</v>
      </c>
      <c r="K37" s="116">
        <f t="shared" si="94"/>
        <v>0</v>
      </c>
      <c r="L37" s="116">
        <f t="shared" si="94"/>
        <v>0</v>
      </c>
      <c r="M37" s="116">
        <f t="shared" si="94"/>
        <v>0</v>
      </c>
      <c r="N37" s="116">
        <f t="shared" si="94"/>
        <v>0</v>
      </c>
      <c r="O37" s="116">
        <f t="shared" si="94"/>
        <v>0</v>
      </c>
      <c r="P37" s="116">
        <f t="shared" si="94"/>
        <v>0</v>
      </c>
      <c r="Q37" s="116">
        <f t="shared" si="94"/>
        <v>0</v>
      </c>
      <c r="R37" s="116">
        <f t="shared" si="94"/>
        <v>0</v>
      </c>
      <c r="S37" s="116">
        <f t="shared" si="94"/>
        <v>0</v>
      </c>
      <c r="T37" s="116">
        <f t="shared" si="94"/>
        <v>0</v>
      </c>
      <c r="U37" s="116">
        <f t="shared" si="94"/>
        <v>0</v>
      </c>
      <c r="V37" s="116">
        <f t="shared" si="94"/>
        <v>0</v>
      </c>
      <c r="W37" s="116">
        <f t="shared" si="94"/>
        <v>0</v>
      </c>
      <c r="X37" s="116">
        <f t="shared" si="94"/>
        <v>0</v>
      </c>
      <c r="Y37" s="116">
        <f t="shared" si="94"/>
        <v>0</v>
      </c>
      <c r="Z37" s="116">
        <f t="shared" si="94"/>
        <v>0</v>
      </c>
      <c r="AA37" s="116">
        <f t="shared" si="94"/>
        <v>0</v>
      </c>
      <c r="AB37" s="116">
        <f t="shared" si="94"/>
        <v>0</v>
      </c>
      <c r="AC37" s="116">
        <f t="shared" si="94"/>
        <v>0</v>
      </c>
      <c r="AD37" s="116">
        <f t="shared" si="94"/>
        <v>0</v>
      </c>
      <c r="AE37" s="116">
        <f t="shared" si="94"/>
        <v>0</v>
      </c>
      <c r="AF37" s="116">
        <f t="shared" si="94"/>
        <v>0</v>
      </c>
      <c r="AG37" s="116">
        <f t="shared" si="94"/>
        <v>0</v>
      </c>
      <c r="AH37" s="116">
        <f t="shared" si="94"/>
        <v>0</v>
      </c>
      <c r="AI37" s="116">
        <f t="shared" si="94"/>
        <v>0</v>
      </c>
      <c r="AJ37" s="116">
        <f t="shared" si="94"/>
        <v>0</v>
      </c>
      <c r="AK37" s="116">
        <f t="shared" si="94"/>
        <v>0</v>
      </c>
    </row>
    <row r="38" spans="1:37" s="52" customFormat="1" x14ac:dyDescent="0.3">
      <c r="A38" s="138">
        <f t="shared" si="95"/>
        <v>4.0499999999999989</v>
      </c>
      <c r="B38" s="29" t="s">
        <v>87</v>
      </c>
      <c r="C38" s="74" t="s">
        <v>81</v>
      </c>
      <c r="D38" s="80" t="s">
        <v>111</v>
      </c>
      <c r="E38" s="128">
        <v>0</v>
      </c>
      <c r="F38" s="66" t="s">
        <v>6</v>
      </c>
      <c r="G38" s="116">
        <f t="shared" si="96"/>
        <v>0</v>
      </c>
      <c r="H38" s="116">
        <f t="shared" si="94"/>
        <v>0</v>
      </c>
      <c r="I38" s="116">
        <f t="shared" si="94"/>
        <v>0</v>
      </c>
      <c r="J38" s="116">
        <f t="shared" si="94"/>
        <v>0</v>
      </c>
      <c r="K38" s="116">
        <f t="shared" si="94"/>
        <v>0</v>
      </c>
      <c r="L38" s="116">
        <f t="shared" si="94"/>
        <v>0</v>
      </c>
      <c r="M38" s="116">
        <f t="shared" si="94"/>
        <v>0</v>
      </c>
      <c r="N38" s="116">
        <f t="shared" si="94"/>
        <v>0</v>
      </c>
      <c r="O38" s="116">
        <f t="shared" si="94"/>
        <v>0</v>
      </c>
      <c r="P38" s="116">
        <f t="shared" si="94"/>
        <v>0</v>
      </c>
      <c r="Q38" s="116">
        <f t="shared" si="94"/>
        <v>0</v>
      </c>
      <c r="R38" s="116">
        <f t="shared" si="94"/>
        <v>0</v>
      </c>
      <c r="S38" s="116">
        <f t="shared" si="94"/>
        <v>0</v>
      </c>
      <c r="T38" s="116">
        <f t="shared" si="94"/>
        <v>0</v>
      </c>
      <c r="U38" s="116">
        <f t="shared" si="94"/>
        <v>0</v>
      </c>
      <c r="V38" s="116">
        <f t="shared" si="94"/>
        <v>0</v>
      </c>
      <c r="W38" s="116">
        <f t="shared" si="94"/>
        <v>0</v>
      </c>
      <c r="X38" s="116">
        <f t="shared" si="94"/>
        <v>0</v>
      </c>
      <c r="Y38" s="116">
        <f t="shared" si="94"/>
        <v>0</v>
      </c>
      <c r="Z38" s="116">
        <f t="shared" si="94"/>
        <v>0</v>
      </c>
      <c r="AA38" s="116">
        <f t="shared" si="94"/>
        <v>0</v>
      </c>
      <c r="AB38" s="116">
        <f t="shared" si="94"/>
        <v>0</v>
      </c>
      <c r="AC38" s="116">
        <f t="shared" si="94"/>
        <v>0</v>
      </c>
      <c r="AD38" s="116">
        <f t="shared" si="94"/>
        <v>0</v>
      </c>
      <c r="AE38" s="116">
        <f t="shared" si="94"/>
        <v>0</v>
      </c>
      <c r="AF38" s="116">
        <f t="shared" si="94"/>
        <v>0</v>
      </c>
      <c r="AG38" s="116">
        <f t="shared" si="94"/>
        <v>0</v>
      </c>
      <c r="AH38" s="116">
        <f t="shared" si="94"/>
        <v>0</v>
      </c>
      <c r="AI38" s="116">
        <f t="shared" si="94"/>
        <v>0</v>
      </c>
      <c r="AJ38" s="116">
        <f t="shared" si="94"/>
        <v>0</v>
      </c>
      <c r="AK38" s="116">
        <f t="shared" si="94"/>
        <v>0</v>
      </c>
    </row>
    <row r="39" spans="1:37" s="52" customFormat="1" x14ac:dyDescent="0.3">
      <c r="A39" s="138">
        <f t="shared" si="95"/>
        <v>4.0599999999999987</v>
      </c>
      <c r="B39" s="29" t="s">
        <v>88</v>
      </c>
      <c r="C39" s="74" t="s">
        <v>82</v>
      </c>
      <c r="D39" s="80" t="s">
        <v>111</v>
      </c>
      <c r="E39" s="128">
        <v>0</v>
      </c>
      <c r="F39" s="66" t="s">
        <v>6</v>
      </c>
      <c r="G39" s="116">
        <f t="shared" si="96"/>
        <v>0</v>
      </c>
      <c r="H39" s="116">
        <f t="shared" si="94"/>
        <v>0</v>
      </c>
      <c r="I39" s="116">
        <f t="shared" si="94"/>
        <v>0</v>
      </c>
      <c r="J39" s="116">
        <f t="shared" si="94"/>
        <v>0</v>
      </c>
      <c r="K39" s="116">
        <f t="shared" si="94"/>
        <v>0</v>
      </c>
      <c r="L39" s="116">
        <f t="shared" si="94"/>
        <v>0</v>
      </c>
      <c r="M39" s="116">
        <f t="shared" si="94"/>
        <v>0</v>
      </c>
      <c r="N39" s="116">
        <f t="shared" si="94"/>
        <v>0</v>
      </c>
      <c r="O39" s="116">
        <f t="shared" si="94"/>
        <v>0</v>
      </c>
      <c r="P39" s="116">
        <f t="shared" si="94"/>
        <v>0</v>
      </c>
      <c r="Q39" s="116">
        <f t="shared" si="94"/>
        <v>0</v>
      </c>
      <c r="R39" s="116">
        <f t="shared" si="94"/>
        <v>0</v>
      </c>
      <c r="S39" s="116">
        <f t="shared" si="94"/>
        <v>0</v>
      </c>
      <c r="T39" s="116">
        <f t="shared" si="94"/>
        <v>0</v>
      </c>
      <c r="U39" s="116">
        <f t="shared" si="94"/>
        <v>0</v>
      </c>
      <c r="V39" s="116">
        <f t="shared" si="94"/>
        <v>0</v>
      </c>
      <c r="W39" s="116">
        <f t="shared" si="94"/>
        <v>0</v>
      </c>
      <c r="X39" s="116">
        <f t="shared" si="94"/>
        <v>0</v>
      </c>
      <c r="Y39" s="116">
        <f t="shared" si="94"/>
        <v>0</v>
      </c>
      <c r="Z39" s="116">
        <f t="shared" si="94"/>
        <v>0</v>
      </c>
      <c r="AA39" s="116">
        <f t="shared" si="94"/>
        <v>0</v>
      </c>
      <c r="AB39" s="116">
        <f t="shared" si="94"/>
        <v>0</v>
      </c>
      <c r="AC39" s="116">
        <f t="shared" si="94"/>
        <v>0</v>
      </c>
      <c r="AD39" s="116">
        <f t="shared" si="94"/>
        <v>0</v>
      </c>
      <c r="AE39" s="116">
        <f t="shared" si="94"/>
        <v>0</v>
      </c>
      <c r="AF39" s="116">
        <f t="shared" si="94"/>
        <v>0</v>
      </c>
      <c r="AG39" s="116">
        <f t="shared" si="94"/>
        <v>0</v>
      </c>
      <c r="AH39" s="116">
        <f t="shared" si="94"/>
        <v>0</v>
      </c>
      <c r="AI39" s="116">
        <f t="shared" si="94"/>
        <v>0</v>
      </c>
      <c r="AJ39" s="116">
        <f t="shared" si="94"/>
        <v>0</v>
      </c>
      <c r="AK39" s="116">
        <f t="shared" si="94"/>
        <v>0</v>
      </c>
    </row>
    <row r="40" spans="1:37" s="52" customFormat="1" x14ac:dyDescent="0.3">
      <c r="A40" s="138">
        <f t="shared" si="95"/>
        <v>4.0699999999999985</v>
      </c>
      <c r="B40" s="29" t="s">
        <v>89</v>
      </c>
      <c r="C40" s="74" t="s">
        <v>82</v>
      </c>
      <c r="D40" s="80" t="s">
        <v>111</v>
      </c>
      <c r="E40" s="128">
        <v>0</v>
      </c>
      <c r="F40" s="66" t="s">
        <v>6</v>
      </c>
      <c r="G40" s="116">
        <f t="shared" si="96"/>
        <v>0</v>
      </c>
      <c r="H40" s="116">
        <f t="shared" si="94"/>
        <v>0</v>
      </c>
      <c r="I40" s="116">
        <f t="shared" si="94"/>
        <v>0</v>
      </c>
      <c r="J40" s="116">
        <f t="shared" si="94"/>
        <v>0</v>
      </c>
      <c r="K40" s="116">
        <f t="shared" si="94"/>
        <v>0</v>
      </c>
      <c r="L40" s="116">
        <f t="shared" si="94"/>
        <v>0</v>
      </c>
      <c r="M40" s="116">
        <f t="shared" si="94"/>
        <v>0</v>
      </c>
      <c r="N40" s="116">
        <f t="shared" si="94"/>
        <v>0</v>
      </c>
      <c r="O40" s="116">
        <f t="shared" si="94"/>
        <v>0</v>
      </c>
      <c r="P40" s="116">
        <f t="shared" si="94"/>
        <v>0</v>
      </c>
      <c r="Q40" s="116">
        <f t="shared" si="94"/>
        <v>0</v>
      </c>
      <c r="R40" s="116">
        <f t="shared" si="94"/>
        <v>0</v>
      </c>
      <c r="S40" s="116">
        <f t="shared" si="94"/>
        <v>0</v>
      </c>
      <c r="T40" s="116">
        <f t="shared" si="94"/>
        <v>0</v>
      </c>
      <c r="U40" s="116">
        <f t="shared" si="94"/>
        <v>0</v>
      </c>
      <c r="V40" s="116">
        <f t="shared" si="94"/>
        <v>0</v>
      </c>
      <c r="W40" s="116">
        <f t="shared" si="94"/>
        <v>0</v>
      </c>
      <c r="X40" s="116">
        <f t="shared" si="94"/>
        <v>0</v>
      </c>
      <c r="Y40" s="116">
        <f t="shared" si="94"/>
        <v>0</v>
      </c>
      <c r="Z40" s="116">
        <f t="shared" si="94"/>
        <v>0</v>
      </c>
      <c r="AA40" s="116">
        <f t="shared" si="94"/>
        <v>0</v>
      </c>
      <c r="AB40" s="116">
        <f t="shared" si="94"/>
        <v>0</v>
      </c>
      <c r="AC40" s="116">
        <f t="shared" si="94"/>
        <v>0</v>
      </c>
      <c r="AD40" s="116">
        <f t="shared" si="94"/>
        <v>0</v>
      </c>
      <c r="AE40" s="116">
        <f t="shared" si="94"/>
        <v>0</v>
      </c>
      <c r="AF40" s="116">
        <f t="shared" si="94"/>
        <v>0</v>
      </c>
      <c r="AG40" s="116">
        <f t="shared" si="94"/>
        <v>0</v>
      </c>
      <c r="AH40" s="116">
        <f t="shared" si="94"/>
        <v>0</v>
      </c>
      <c r="AI40" s="116">
        <f t="shared" si="94"/>
        <v>0</v>
      </c>
      <c r="AJ40" s="116">
        <f t="shared" si="94"/>
        <v>0</v>
      </c>
      <c r="AK40" s="116">
        <f t="shared" si="94"/>
        <v>0</v>
      </c>
    </row>
    <row r="41" spans="1:37" s="52" customFormat="1" x14ac:dyDescent="0.3">
      <c r="A41" s="138">
        <f t="shared" si="95"/>
        <v>4.0799999999999983</v>
      </c>
      <c r="B41" s="29" t="s">
        <v>90</v>
      </c>
      <c r="C41" s="74" t="s">
        <v>82</v>
      </c>
      <c r="D41" s="80" t="s">
        <v>111</v>
      </c>
      <c r="E41" s="128">
        <v>0</v>
      </c>
      <c r="F41" s="66" t="s">
        <v>6</v>
      </c>
      <c r="G41" s="116">
        <f t="shared" si="96"/>
        <v>0</v>
      </c>
      <c r="H41" s="116">
        <f t="shared" si="94"/>
        <v>0</v>
      </c>
      <c r="I41" s="116">
        <f t="shared" si="94"/>
        <v>0</v>
      </c>
      <c r="J41" s="116">
        <f t="shared" si="94"/>
        <v>0</v>
      </c>
      <c r="K41" s="116">
        <f t="shared" si="94"/>
        <v>0</v>
      </c>
      <c r="L41" s="116">
        <f t="shared" si="94"/>
        <v>0</v>
      </c>
      <c r="M41" s="116">
        <f t="shared" si="94"/>
        <v>0</v>
      </c>
      <c r="N41" s="116">
        <f t="shared" si="94"/>
        <v>0</v>
      </c>
      <c r="O41" s="116">
        <f t="shared" si="94"/>
        <v>0</v>
      </c>
      <c r="P41" s="116">
        <f t="shared" si="94"/>
        <v>0</v>
      </c>
      <c r="Q41" s="116">
        <f t="shared" si="94"/>
        <v>0</v>
      </c>
      <c r="R41" s="116">
        <f t="shared" si="94"/>
        <v>0</v>
      </c>
      <c r="S41" s="116">
        <f t="shared" si="94"/>
        <v>0</v>
      </c>
      <c r="T41" s="116">
        <f t="shared" si="94"/>
        <v>0</v>
      </c>
      <c r="U41" s="116">
        <f t="shared" si="94"/>
        <v>0</v>
      </c>
      <c r="V41" s="116">
        <f t="shared" si="94"/>
        <v>0</v>
      </c>
      <c r="W41" s="116">
        <f t="shared" si="94"/>
        <v>0</v>
      </c>
      <c r="X41" s="116">
        <f t="shared" si="94"/>
        <v>0</v>
      </c>
      <c r="Y41" s="116">
        <f t="shared" si="94"/>
        <v>0</v>
      </c>
      <c r="Z41" s="116">
        <f t="shared" si="94"/>
        <v>0</v>
      </c>
      <c r="AA41" s="116">
        <f t="shared" si="94"/>
        <v>0</v>
      </c>
      <c r="AB41" s="116">
        <f t="shared" si="94"/>
        <v>0</v>
      </c>
      <c r="AC41" s="116">
        <f t="shared" si="94"/>
        <v>0</v>
      </c>
      <c r="AD41" s="116">
        <f t="shared" si="94"/>
        <v>0</v>
      </c>
      <c r="AE41" s="116">
        <f t="shared" si="94"/>
        <v>0</v>
      </c>
      <c r="AF41" s="116">
        <f t="shared" si="94"/>
        <v>0</v>
      </c>
      <c r="AG41" s="116">
        <f t="shared" si="94"/>
        <v>0</v>
      </c>
      <c r="AH41" s="116">
        <f t="shared" si="94"/>
        <v>0</v>
      </c>
      <c r="AI41" s="116">
        <f t="shared" si="94"/>
        <v>0</v>
      </c>
      <c r="AJ41" s="116">
        <f t="shared" si="94"/>
        <v>0</v>
      </c>
      <c r="AK41" s="116">
        <f t="shared" si="94"/>
        <v>0</v>
      </c>
    </row>
    <row r="42" spans="1:37" s="52" customFormat="1" x14ac:dyDescent="0.3">
      <c r="A42" s="138">
        <f t="shared" si="95"/>
        <v>4.0899999999999981</v>
      </c>
      <c r="B42" s="29" t="s">
        <v>91</v>
      </c>
      <c r="C42" s="74" t="s">
        <v>82</v>
      </c>
      <c r="D42" s="80" t="s">
        <v>111</v>
      </c>
      <c r="E42" s="128">
        <v>0</v>
      </c>
      <c r="F42" s="66" t="s">
        <v>6</v>
      </c>
      <c r="G42" s="116">
        <f t="shared" si="96"/>
        <v>0</v>
      </c>
      <c r="H42" s="116">
        <f t="shared" si="94"/>
        <v>0</v>
      </c>
      <c r="I42" s="116">
        <f t="shared" si="94"/>
        <v>0</v>
      </c>
      <c r="J42" s="116">
        <f t="shared" si="94"/>
        <v>0</v>
      </c>
      <c r="K42" s="116">
        <f t="shared" si="94"/>
        <v>0</v>
      </c>
      <c r="L42" s="116">
        <f t="shared" si="94"/>
        <v>0</v>
      </c>
      <c r="M42" s="116">
        <f t="shared" si="94"/>
        <v>0</v>
      </c>
      <c r="N42" s="116">
        <f t="shared" si="94"/>
        <v>0</v>
      </c>
      <c r="O42" s="116">
        <f t="shared" si="94"/>
        <v>0</v>
      </c>
      <c r="P42" s="116">
        <f t="shared" si="94"/>
        <v>0</v>
      </c>
      <c r="Q42" s="116">
        <f t="shared" si="94"/>
        <v>0</v>
      </c>
      <c r="R42" s="116">
        <f t="shared" si="94"/>
        <v>0</v>
      </c>
      <c r="S42" s="116">
        <f t="shared" si="94"/>
        <v>0</v>
      </c>
      <c r="T42" s="116">
        <f t="shared" si="94"/>
        <v>0</v>
      </c>
      <c r="U42" s="116">
        <f t="shared" si="94"/>
        <v>0</v>
      </c>
      <c r="V42" s="116">
        <f t="shared" si="94"/>
        <v>0</v>
      </c>
      <c r="W42" s="116">
        <f t="shared" si="94"/>
        <v>0</v>
      </c>
      <c r="X42" s="116">
        <f t="shared" si="94"/>
        <v>0</v>
      </c>
      <c r="Y42" s="116">
        <f t="shared" si="94"/>
        <v>0</v>
      </c>
      <c r="Z42" s="116">
        <f t="shared" si="94"/>
        <v>0</v>
      </c>
      <c r="AA42" s="116">
        <f t="shared" si="94"/>
        <v>0</v>
      </c>
      <c r="AB42" s="116">
        <f t="shared" si="94"/>
        <v>0</v>
      </c>
      <c r="AC42" s="116">
        <f t="shared" si="94"/>
        <v>0</v>
      </c>
      <c r="AD42" s="116">
        <f t="shared" si="94"/>
        <v>0</v>
      </c>
      <c r="AE42" s="116">
        <f t="shared" si="94"/>
        <v>0</v>
      </c>
      <c r="AF42" s="116">
        <f t="shared" si="94"/>
        <v>0</v>
      </c>
      <c r="AG42" s="116">
        <f t="shared" si="94"/>
        <v>0</v>
      </c>
      <c r="AH42" s="116">
        <f t="shared" si="94"/>
        <v>0</v>
      </c>
      <c r="AI42" s="116">
        <f t="shared" si="94"/>
        <v>0</v>
      </c>
      <c r="AJ42" s="116">
        <f t="shared" si="94"/>
        <v>0</v>
      </c>
      <c r="AK42" s="116">
        <f t="shared" si="94"/>
        <v>0</v>
      </c>
    </row>
    <row r="43" spans="1:37" s="52" customFormat="1" x14ac:dyDescent="0.3">
      <c r="A43" s="138">
        <f t="shared" si="95"/>
        <v>4.0999999999999979</v>
      </c>
      <c r="B43" s="29" t="s">
        <v>92</v>
      </c>
      <c r="C43" s="61" t="s">
        <v>82</v>
      </c>
      <c r="D43" s="145" t="s">
        <v>111</v>
      </c>
      <c r="E43" s="146">
        <v>0</v>
      </c>
      <c r="F43" s="66" t="s">
        <v>6</v>
      </c>
      <c r="G43" s="116">
        <f t="shared" si="96"/>
        <v>0</v>
      </c>
      <c r="H43" s="116">
        <f t="shared" ref="H43:AK43" si="97">$E43*(H$12-H$44-H$45-H$46-H$47)</f>
        <v>0</v>
      </c>
      <c r="I43" s="116">
        <f t="shared" si="97"/>
        <v>0</v>
      </c>
      <c r="J43" s="116">
        <f t="shared" si="97"/>
        <v>0</v>
      </c>
      <c r="K43" s="116">
        <f t="shared" si="97"/>
        <v>0</v>
      </c>
      <c r="L43" s="116">
        <f t="shared" si="97"/>
        <v>0</v>
      </c>
      <c r="M43" s="116">
        <f t="shared" si="97"/>
        <v>0</v>
      </c>
      <c r="N43" s="116">
        <f t="shared" si="97"/>
        <v>0</v>
      </c>
      <c r="O43" s="116">
        <f t="shared" si="97"/>
        <v>0</v>
      </c>
      <c r="P43" s="116">
        <f t="shared" si="97"/>
        <v>0</v>
      </c>
      <c r="Q43" s="116">
        <f t="shared" si="97"/>
        <v>0</v>
      </c>
      <c r="R43" s="116">
        <f t="shared" si="97"/>
        <v>0</v>
      </c>
      <c r="S43" s="116">
        <f t="shared" si="97"/>
        <v>0</v>
      </c>
      <c r="T43" s="116">
        <f t="shared" si="97"/>
        <v>0</v>
      </c>
      <c r="U43" s="116">
        <f t="shared" si="97"/>
        <v>0</v>
      </c>
      <c r="V43" s="116">
        <f t="shared" si="97"/>
        <v>0</v>
      </c>
      <c r="W43" s="116">
        <f t="shared" si="97"/>
        <v>0</v>
      </c>
      <c r="X43" s="116">
        <f t="shared" si="97"/>
        <v>0</v>
      </c>
      <c r="Y43" s="116">
        <f t="shared" si="97"/>
        <v>0</v>
      </c>
      <c r="Z43" s="116">
        <f t="shared" si="97"/>
        <v>0</v>
      </c>
      <c r="AA43" s="116">
        <f t="shared" si="97"/>
        <v>0</v>
      </c>
      <c r="AB43" s="116">
        <f t="shared" si="97"/>
        <v>0</v>
      </c>
      <c r="AC43" s="116">
        <f t="shared" si="97"/>
        <v>0</v>
      </c>
      <c r="AD43" s="116">
        <f t="shared" si="97"/>
        <v>0</v>
      </c>
      <c r="AE43" s="116">
        <f t="shared" si="97"/>
        <v>0</v>
      </c>
      <c r="AF43" s="116">
        <f t="shared" si="97"/>
        <v>0</v>
      </c>
      <c r="AG43" s="116">
        <f t="shared" si="97"/>
        <v>0</v>
      </c>
      <c r="AH43" s="116">
        <f t="shared" si="97"/>
        <v>0</v>
      </c>
      <c r="AI43" s="116">
        <f t="shared" si="97"/>
        <v>0</v>
      </c>
      <c r="AJ43" s="116">
        <f t="shared" si="97"/>
        <v>0</v>
      </c>
      <c r="AK43" s="116">
        <f t="shared" si="97"/>
        <v>0</v>
      </c>
    </row>
    <row r="44" spans="1:37" s="52" customFormat="1" ht="41.4" x14ac:dyDescent="0.3">
      <c r="A44" s="138">
        <f t="shared" si="95"/>
        <v>4.1099999999999977</v>
      </c>
      <c r="B44" s="147" t="s">
        <v>168</v>
      </c>
      <c r="C44" s="148" t="s">
        <v>167</v>
      </c>
      <c r="D44" s="148" t="s">
        <v>58</v>
      </c>
      <c r="E44" s="162">
        <v>0.4</v>
      </c>
      <c r="F44" s="149" t="s">
        <v>6</v>
      </c>
      <c r="G44" s="150">
        <f t="shared" ref="G44:AK44" si="98">(SUM($E$34:$E$37)*G12)*$E$44</f>
        <v>0</v>
      </c>
      <c r="H44" s="150">
        <f t="shared" si="98"/>
        <v>0</v>
      </c>
      <c r="I44" s="150">
        <f t="shared" si="98"/>
        <v>0</v>
      </c>
      <c r="J44" s="150">
        <f t="shared" si="98"/>
        <v>0</v>
      </c>
      <c r="K44" s="150">
        <f t="shared" si="98"/>
        <v>0</v>
      </c>
      <c r="L44" s="150">
        <f t="shared" si="98"/>
        <v>0</v>
      </c>
      <c r="M44" s="150">
        <f t="shared" si="98"/>
        <v>0</v>
      </c>
      <c r="N44" s="150">
        <f t="shared" si="98"/>
        <v>0</v>
      </c>
      <c r="O44" s="150">
        <f t="shared" si="98"/>
        <v>0</v>
      </c>
      <c r="P44" s="150">
        <f t="shared" si="98"/>
        <v>0</v>
      </c>
      <c r="Q44" s="150">
        <f t="shared" si="98"/>
        <v>0</v>
      </c>
      <c r="R44" s="150">
        <f t="shared" si="98"/>
        <v>0</v>
      </c>
      <c r="S44" s="150">
        <f t="shared" si="98"/>
        <v>0</v>
      </c>
      <c r="T44" s="150">
        <f t="shared" si="98"/>
        <v>0</v>
      </c>
      <c r="U44" s="150">
        <f t="shared" si="98"/>
        <v>0</v>
      </c>
      <c r="V44" s="150">
        <f t="shared" si="98"/>
        <v>0</v>
      </c>
      <c r="W44" s="150">
        <f t="shared" si="98"/>
        <v>0</v>
      </c>
      <c r="X44" s="150">
        <f t="shared" si="98"/>
        <v>0</v>
      </c>
      <c r="Y44" s="150">
        <f t="shared" si="98"/>
        <v>0</v>
      </c>
      <c r="Z44" s="150">
        <f t="shared" si="98"/>
        <v>0</v>
      </c>
      <c r="AA44" s="150">
        <f t="shared" si="98"/>
        <v>0</v>
      </c>
      <c r="AB44" s="150">
        <f t="shared" si="98"/>
        <v>0</v>
      </c>
      <c r="AC44" s="150">
        <f t="shared" si="98"/>
        <v>0</v>
      </c>
      <c r="AD44" s="150">
        <f t="shared" si="98"/>
        <v>0</v>
      </c>
      <c r="AE44" s="150">
        <f t="shared" si="98"/>
        <v>0</v>
      </c>
      <c r="AF44" s="150">
        <f t="shared" si="98"/>
        <v>0</v>
      </c>
      <c r="AG44" s="150">
        <f t="shared" si="98"/>
        <v>0</v>
      </c>
      <c r="AH44" s="150">
        <f t="shared" si="98"/>
        <v>0</v>
      </c>
      <c r="AI44" s="150">
        <f t="shared" si="98"/>
        <v>0</v>
      </c>
      <c r="AJ44" s="150">
        <f t="shared" si="98"/>
        <v>0</v>
      </c>
      <c r="AK44" s="150">
        <f t="shared" si="98"/>
        <v>0</v>
      </c>
    </row>
    <row r="45" spans="1:37" s="52" customFormat="1" ht="41.4" x14ac:dyDescent="0.3">
      <c r="A45" s="138">
        <f t="shared" si="95"/>
        <v>4.1199999999999974</v>
      </c>
      <c r="B45" s="29" t="s">
        <v>168</v>
      </c>
      <c r="C45" s="74" t="s">
        <v>81</v>
      </c>
      <c r="D45" s="74" t="s">
        <v>56</v>
      </c>
      <c r="E45" s="128">
        <v>0.05</v>
      </c>
      <c r="F45" s="66" t="s">
        <v>6</v>
      </c>
      <c r="G45" s="116">
        <f>$E$38*$E$45*G12</f>
        <v>0</v>
      </c>
      <c r="H45" s="116">
        <f t="shared" ref="H45:AK45" si="99">$E$38*$E$45*H12</f>
        <v>0</v>
      </c>
      <c r="I45" s="116">
        <f t="shared" si="99"/>
        <v>0</v>
      </c>
      <c r="J45" s="116">
        <f t="shared" si="99"/>
        <v>0</v>
      </c>
      <c r="K45" s="116">
        <f t="shared" si="99"/>
        <v>0</v>
      </c>
      <c r="L45" s="116">
        <f t="shared" si="99"/>
        <v>0</v>
      </c>
      <c r="M45" s="116">
        <f t="shared" si="99"/>
        <v>0</v>
      </c>
      <c r="N45" s="116">
        <f t="shared" si="99"/>
        <v>0</v>
      </c>
      <c r="O45" s="116">
        <f t="shared" si="99"/>
        <v>0</v>
      </c>
      <c r="P45" s="116">
        <f t="shared" si="99"/>
        <v>0</v>
      </c>
      <c r="Q45" s="116">
        <f t="shared" si="99"/>
        <v>0</v>
      </c>
      <c r="R45" s="116">
        <f t="shared" si="99"/>
        <v>0</v>
      </c>
      <c r="S45" s="116">
        <f t="shared" si="99"/>
        <v>0</v>
      </c>
      <c r="T45" s="116">
        <f t="shared" si="99"/>
        <v>0</v>
      </c>
      <c r="U45" s="116">
        <f t="shared" si="99"/>
        <v>0</v>
      </c>
      <c r="V45" s="116">
        <f t="shared" si="99"/>
        <v>0</v>
      </c>
      <c r="W45" s="116">
        <f t="shared" si="99"/>
        <v>0</v>
      </c>
      <c r="X45" s="116">
        <f t="shared" si="99"/>
        <v>0</v>
      </c>
      <c r="Y45" s="116">
        <f t="shared" si="99"/>
        <v>0</v>
      </c>
      <c r="Z45" s="116">
        <f t="shared" si="99"/>
        <v>0</v>
      </c>
      <c r="AA45" s="116">
        <f t="shared" si="99"/>
        <v>0</v>
      </c>
      <c r="AB45" s="116">
        <f t="shared" si="99"/>
        <v>0</v>
      </c>
      <c r="AC45" s="116">
        <f t="shared" si="99"/>
        <v>0</v>
      </c>
      <c r="AD45" s="116">
        <f t="shared" si="99"/>
        <v>0</v>
      </c>
      <c r="AE45" s="116">
        <f t="shared" si="99"/>
        <v>0</v>
      </c>
      <c r="AF45" s="116">
        <f t="shared" si="99"/>
        <v>0</v>
      </c>
      <c r="AG45" s="116">
        <f t="shared" si="99"/>
        <v>0</v>
      </c>
      <c r="AH45" s="116">
        <f t="shared" si="99"/>
        <v>0</v>
      </c>
      <c r="AI45" s="116">
        <f t="shared" si="99"/>
        <v>0</v>
      </c>
      <c r="AJ45" s="116">
        <f t="shared" si="99"/>
        <v>0</v>
      </c>
      <c r="AK45" s="116">
        <f t="shared" si="99"/>
        <v>0</v>
      </c>
    </row>
    <row r="46" spans="1:37" s="52" customFormat="1" x14ac:dyDescent="0.3">
      <c r="A46" s="138">
        <f t="shared" si="95"/>
        <v>4.1299999999999972</v>
      </c>
      <c r="B46" s="29" t="s">
        <v>168</v>
      </c>
      <c r="C46" s="74" t="s">
        <v>12</v>
      </c>
      <c r="D46" s="74" t="s">
        <v>109</v>
      </c>
      <c r="E46" s="128">
        <v>0</v>
      </c>
      <c r="F46" s="66" t="s">
        <v>6</v>
      </c>
      <c r="G46" s="116">
        <f>(SUM($E$39:$E$43)*G12)*$E$46</f>
        <v>0</v>
      </c>
      <c r="H46" s="116">
        <f t="shared" ref="H46:AK46" si="100">(SUM($E$39:$E$43)*H12)*$E$46</f>
        <v>0</v>
      </c>
      <c r="I46" s="116">
        <f t="shared" si="100"/>
        <v>0</v>
      </c>
      <c r="J46" s="116">
        <f t="shared" si="100"/>
        <v>0</v>
      </c>
      <c r="K46" s="116">
        <f t="shared" si="100"/>
        <v>0</v>
      </c>
      <c r="L46" s="116">
        <f t="shared" si="100"/>
        <v>0</v>
      </c>
      <c r="M46" s="116">
        <f t="shared" si="100"/>
        <v>0</v>
      </c>
      <c r="N46" s="116">
        <f t="shared" si="100"/>
        <v>0</v>
      </c>
      <c r="O46" s="116">
        <f t="shared" si="100"/>
        <v>0</v>
      </c>
      <c r="P46" s="116">
        <f t="shared" si="100"/>
        <v>0</v>
      </c>
      <c r="Q46" s="116">
        <f t="shared" si="100"/>
        <v>0</v>
      </c>
      <c r="R46" s="116">
        <f t="shared" si="100"/>
        <v>0</v>
      </c>
      <c r="S46" s="116">
        <f t="shared" si="100"/>
        <v>0</v>
      </c>
      <c r="T46" s="116">
        <f t="shared" si="100"/>
        <v>0</v>
      </c>
      <c r="U46" s="116">
        <f t="shared" si="100"/>
        <v>0</v>
      </c>
      <c r="V46" s="116">
        <f t="shared" si="100"/>
        <v>0</v>
      </c>
      <c r="W46" s="116">
        <f t="shared" si="100"/>
        <v>0</v>
      </c>
      <c r="X46" s="116">
        <f t="shared" si="100"/>
        <v>0</v>
      </c>
      <c r="Y46" s="116">
        <f t="shared" si="100"/>
        <v>0</v>
      </c>
      <c r="Z46" s="116">
        <f t="shared" si="100"/>
        <v>0</v>
      </c>
      <c r="AA46" s="116">
        <f t="shared" si="100"/>
        <v>0</v>
      </c>
      <c r="AB46" s="116">
        <f t="shared" si="100"/>
        <v>0</v>
      </c>
      <c r="AC46" s="116">
        <f t="shared" si="100"/>
        <v>0</v>
      </c>
      <c r="AD46" s="116">
        <f t="shared" si="100"/>
        <v>0</v>
      </c>
      <c r="AE46" s="116">
        <f t="shared" si="100"/>
        <v>0</v>
      </c>
      <c r="AF46" s="116">
        <f t="shared" si="100"/>
        <v>0</v>
      </c>
      <c r="AG46" s="116">
        <f t="shared" si="100"/>
        <v>0</v>
      </c>
      <c r="AH46" s="116">
        <f t="shared" si="100"/>
        <v>0</v>
      </c>
      <c r="AI46" s="116">
        <f t="shared" si="100"/>
        <v>0</v>
      </c>
      <c r="AJ46" s="116">
        <f t="shared" si="100"/>
        <v>0</v>
      </c>
      <c r="AK46" s="116">
        <f t="shared" si="100"/>
        <v>0</v>
      </c>
    </row>
    <row r="47" spans="1:37" s="52" customFormat="1" ht="42" thickBot="1" x14ac:dyDescent="0.35">
      <c r="A47" s="138">
        <f t="shared" si="95"/>
        <v>4.139999999999997</v>
      </c>
      <c r="B47" s="29" t="s">
        <v>59</v>
      </c>
      <c r="C47" s="75"/>
      <c r="D47" s="75" t="s">
        <v>57</v>
      </c>
      <c r="E47" s="129">
        <v>0.02</v>
      </c>
      <c r="F47" s="66" t="s">
        <v>6</v>
      </c>
      <c r="G47" s="116">
        <f t="shared" ref="G47:AK47" si="101">G12*$E$47</f>
        <v>0</v>
      </c>
      <c r="H47" s="116">
        <f t="shared" si="101"/>
        <v>0</v>
      </c>
      <c r="I47" s="116">
        <f t="shared" si="101"/>
        <v>0</v>
      </c>
      <c r="J47" s="116">
        <f t="shared" si="101"/>
        <v>0</v>
      </c>
      <c r="K47" s="116">
        <f t="shared" si="101"/>
        <v>0</v>
      </c>
      <c r="L47" s="116">
        <f t="shared" si="101"/>
        <v>0</v>
      </c>
      <c r="M47" s="116">
        <f t="shared" si="101"/>
        <v>0</v>
      </c>
      <c r="N47" s="116">
        <f t="shared" si="101"/>
        <v>0</v>
      </c>
      <c r="O47" s="116">
        <f t="shared" si="101"/>
        <v>0</v>
      </c>
      <c r="P47" s="116">
        <f t="shared" si="101"/>
        <v>0</v>
      </c>
      <c r="Q47" s="116">
        <f t="shared" si="101"/>
        <v>0</v>
      </c>
      <c r="R47" s="116">
        <f t="shared" si="101"/>
        <v>0</v>
      </c>
      <c r="S47" s="116">
        <f t="shared" si="101"/>
        <v>0</v>
      </c>
      <c r="T47" s="116">
        <f t="shared" si="101"/>
        <v>0</v>
      </c>
      <c r="U47" s="116">
        <f t="shared" si="101"/>
        <v>0</v>
      </c>
      <c r="V47" s="116">
        <f t="shared" si="101"/>
        <v>0</v>
      </c>
      <c r="W47" s="116">
        <f t="shared" si="101"/>
        <v>0</v>
      </c>
      <c r="X47" s="116">
        <f t="shared" si="101"/>
        <v>0</v>
      </c>
      <c r="Y47" s="116">
        <f t="shared" si="101"/>
        <v>0</v>
      </c>
      <c r="Z47" s="116">
        <f t="shared" si="101"/>
        <v>0</v>
      </c>
      <c r="AA47" s="116">
        <f t="shared" si="101"/>
        <v>0</v>
      </c>
      <c r="AB47" s="116">
        <f t="shared" si="101"/>
        <v>0</v>
      </c>
      <c r="AC47" s="116">
        <f t="shared" si="101"/>
        <v>0</v>
      </c>
      <c r="AD47" s="116">
        <f t="shared" si="101"/>
        <v>0</v>
      </c>
      <c r="AE47" s="116">
        <f t="shared" si="101"/>
        <v>0</v>
      </c>
      <c r="AF47" s="116">
        <f t="shared" si="101"/>
        <v>0</v>
      </c>
      <c r="AG47" s="116">
        <f t="shared" si="101"/>
        <v>0</v>
      </c>
      <c r="AH47" s="116">
        <f t="shared" si="101"/>
        <v>0</v>
      </c>
      <c r="AI47" s="116">
        <f t="shared" si="101"/>
        <v>0</v>
      </c>
      <c r="AJ47" s="116">
        <f t="shared" si="101"/>
        <v>0</v>
      </c>
      <c r="AK47" s="116">
        <f t="shared" si="101"/>
        <v>0</v>
      </c>
    </row>
    <row r="48" spans="1:37" s="52" customFormat="1" ht="14.4" thickBot="1" x14ac:dyDescent="0.35">
      <c r="A48" s="144"/>
      <c r="B48" s="30" t="s">
        <v>61</v>
      </c>
      <c r="C48" s="53"/>
      <c r="D48" s="53"/>
      <c r="E48" s="130"/>
      <c r="F48" s="120"/>
      <c r="G48" s="131">
        <f t="shared" ref="G48:AK48" si="102">SUM(G34:G43)</f>
        <v>0</v>
      </c>
      <c r="H48" s="131">
        <f t="shared" si="102"/>
        <v>0</v>
      </c>
      <c r="I48" s="131">
        <f t="shared" si="102"/>
        <v>0</v>
      </c>
      <c r="J48" s="131">
        <f t="shared" si="102"/>
        <v>0</v>
      </c>
      <c r="K48" s="131">
        <f t="shared" si="102"/>
        <v>0</v>
      </c>
      <c r="L48" s="131">
        <f t="shared" si="102"/>
        <v>0</v>
      </c>
      <c r="M48" s="131">
        <f t="shared" si="102"/>
        <v>0</v>
      </c>
      <c r="N48" s="131">
        <f t="shared" si="102"/>
        <v>0</v>
      </c>
      <c r="O48" s="131">
        <f t="shared" si="102"/>
        <v>0</v>
      </c>
      <c r="P48" s="131">
        <f t="shared" si="102"/>
        <v>0</v>
      </c>
      <c r="Q48" s="131">
        <f t="shared" si="102"/>
        <v>0</v>
      </c>
      <c r="R48" s="131">
        <f t="shared" si="102"/>
        <v>0</v>
      </c>
      <c r="S48" s="131">
        <f t="shared" si="102"/>
        <v>0</v>
      </c>
      <c r="T48" s="131">
        <f t="shared" si="102"/>
        <v>0</v>
      </c>
      <c r="U48" s="131">
        <f t="shared" si="102"/>
        <v>0</v>
      </c>
      <c r="V48" s="131">
        <f t="shared" si="102"/>
        <v>0</v>
      </c>
      <c r="W48" s="131">
        <f t="shared" si="102"/>
        <v>0</v>
      </c>
      <c r="X48" s="131">
        <f t="shared" si="102"/>
        <v>0</v>
      </c>
      <c r="Y48" s="131">
        <f t="shared" si="102"/>
        <v>0</v>
      </c>
      <c r="Z48" s="131">
        <f t="shared" si="102"/>
        <v>0</v>
      </c>
      <c r="AA48" s="131">
        <f t="shared" si="102"/>
        <v>0</v>
      </c>
      <c r="AB48" s="131">
        <f t="shared" si="102"/>
        <v>0</v>
      </c>
      <c r="AC48" s="131">
        <f t="shared" si="102"/>
        <v>0</v>
      </c>
      <c r="AD48" s="131">
        <f t="shared" si="102"/>
        <v>0</v>
      </c>
      <c r="AE48" s="131">
        <f t="shared" si="102"/>
        <v>0</v>
      </c>
      <c r="AF48" s="131">
        <f t="shared" si="102"/>
        <v>0</v>
      </c>
      <c r="AG48" s="131">
        <f t="shared" si="102"/>
        <v>0</v>
      </c>
      <c r="AH48" s="131">
        <f t="shared" si="102"/>
        <v>0</v>
      </c>
      <c r="AI48" s="131">
        <f t="shared" si="102"/>
        <v>0</v>
      </c>
      <c r="AJ48" s="131">
        <f t="shared" si="102"/>
        <v>0</v>
      </c>
      <c r="AK48" s="131">
        <f t="shared" si="102"/>
        <v>0</v>
      </c>
    </row>
    <row r="49" spans="1:37" x14ac:dyDescent="0.3">
      <c r="A49" s="59"/>
      <c r="B49" s="35"/>
      <c r="C49" s="35"/>
      <c r="D49" s="25"/>
      <c r="E49" s="42" t="str">
        <f>IF(SUM(E34:E43)&lt;&gt;100%,"ERROR: Percentage sum does not equal 100%"," ")</f>
        <v xml:space="preserve"> </v>
      </c>
      <c r="F49" s="4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row>
    <row r="50" spans="1:37" s="50" customFormat="1" x14ac:dyDescent="0.3">
      <c r="A50" s="49">
        <v>5</v>
      </c>
      <c r="B50" s="33" t="s">
        <v>53</v>
      </c>
      <c r="C50" s="33"/>
      <c r="D50" s="33"/>
      <c r="E50" s="65"/>
      <c r="F50" s="65"/>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row>
    <row r="51" spans="1:37" s="52" customFormat="1" x14ac:dyDescent="0.3">
      <c r="A51" s="138">
        <f>A50+0.01</f>
        <v>5.01</v>
      </c>
      <c r="B51" s="29" t="s">
        <v>83</v>
      </c>
      <c r="C51" s="72" t="s">
        <v>79</v>
      </c>
      <c r="D51" s="82"/>
      <c r="E51" s="127">
        <v>0.3</v>
      </c>
      <c r="F51" s="66" t="s">
        <v>6</v>
      </c>
      <c r="G51" s="116">
        <f>$E51*(G$21-G$61-G$62-G$63-G$64)</f>
        <v>0</v>
      </c>
      <c r="H51" s="116">
        <f t="shared" ref="H51:AK59" si="103">$E51*(H$21-H$61-H$62-H$63-H$64)</f>
        <v>0</v>
      </c>
      <c r="I51" s="116">
        <f t="shared" si="103"/>
        <v>0</v>
      </c>
      <c r="J51" s="116">
        <f t="shared" si="103"/>
        <v>0</v>
      </c>
      <c r="K51" s="116">
        <f t="shared" si="103"/>
        <v>0</v>
      </c>
      <c r="L51" s="116">
        <f t="shared" si="103"/>
        <v>0</v>
      </c>
      <c r="M51" s="116">
        <f t="shared" si="103"/>
        <v>0</v>
      </c>
      <c r="N51" s="116">
        <f t="shared" si="103"/>
        <v>0</v>
      </c>
      <c r="O51" s="116">
        <f t="shared" si="103"/>
        <v>0</v>
      </c>
      <c r="P51" s="116">
        <f t="shared" si="103"/>
        <v>0</v>
      </c>
      <c r="Q51" s="116">
        <f t="shared" si="103"/>
        <v>0</v>
      </c>
      <c r="R51" s="116">
        <f t="shared" si="103"/>
        <v>0</v>
      </c>
      <c r="S51" s="116">
        <f t="shared" si="103"/>
        <v>0</v>
      </c>
      <c r="T51" s="116">
        <f t="shared" si="103"/>
        <v>0</v>
      </c>
      <c r="U51" s="116">
        <f t="shared" si="103"/>
        <v>0</v>
      </c>
      <c r="V51" s="116">
        <f t="shared" si="103"/>
        <v>0</v>
      </c>
      <c r="W51" s="116">
        <f t="shared" si="103"/>
        <v>0</v>
      </c>
      <c r="X51" s="116">
        <f t="shared" si="103"/>
        <v>0</v>
      </c>
      <c r="Y51" s="116">
        <f t="shared" si="103"/>
        <v>0</v>
      </c>
      <c r="Z51" s="116">
        <f t="shared" si="103"/>
        <v>0</v>
      </c>
      <c r="AA51" s="116">
        <f t="shared" si="103"/>
        <v>0</v>
      </c>
      <c r="AB51" s="116">
        <f t="shared" si="103"/>
        <v>0</v>
      </c>
      <c r="AC51" s="116">
        <f t="shared" si="103"/>
        <v>0</v>
      </c>
      <c r="AD51" s="116">
        <f t="shared" si="103"/>
        <v>0</v>
      </c>
      <c r="AE51" s="116">
        <f t="shared" si="103"/>
        <v>0</v>
      </c>
      <c r="AF51" s="116">
        <f t="shared" si="103"/>
        <v>0</v>
      </c>
      <c r="AG51" s="116">
        <f t="shared" si="103"/>
        <v>0</v>
      </c>
      <c r="AH51" s="116">
        <f t="shared" si="103"/>
        <v>0</v>
      </c>
      <c r="AI51" s="116">
        <f t="shared" si="103"/>
        <v>0</v>
      </c>
      <c r="AJ51" s="116">
        <f t="shared" si="103"/>
        <v>0</v>
      </c>
      <c r="AK51" s="116">
        <f t="shared" si="103"/>
        <v>0</v>
      </c>
    </row>
    <row r="52" spans="1:37" s="52" customFormat="1" x14ac:dyDescent="0.3">
      <c r="A52" s="138">
        <f t="shared" ref="A52:A64" si="104">A51+0.01</f>
        <v>5.0199999999999996</v>
      </c>
      <c r="B52" s="29" t="s">
        <v>84</v>
      </c>
      <c r="C52" s="74" t="s">
        <v>79</v>
      </c>
      <c r="D52" s="80" t="s">
        <v>111</v>
      </c>
      <c r="E52" s="128">
        <v>0</v>
      </c>
      <c r="F52" s="66" t="s">
        <v>6</v>
      </c>
      <c r="G52" s="116">
        <f t="shared" ref="G52:V60" si="105">$E52*(G$21-G$61-G$62-G$63-G$64)</f>
        <v>0</v>
      </c>
      <c r="H52" s="116">
        <f t="shared" si="105"/>
        <v>0</v>
      </c>
      <c r="I52" s="116">
        <f t="shared" si="105"/>
        <v>0</v>
      </c>
      <c r="J52" s="116">
        <f t="shared" si="105"/>
        <v>0</v>
      </c>
      <c r="K52" s="116">
        <f t="shared" si="105"/>
        <v>0</v>
      </c>
      <c r="L52" s="116">
        <f t="shared" si="105"/>
        <v>0</v>
      </c>
      <c r="M52" s="116">
        <f t="shared" si="105"/>
        <v>0</v>
      </c>
      <c r="N52" s="116">
        <f t="shared" si="105"/>
        <v>0</v>
      </c>
      <c r="O52" s="116">
        <f t="shared" si="105"/>
        <v>0</v>
      </c>
      <c r="P52" s="116">
        <f t="shared" si="105"/>
        <v>0</v>
      </c>
      <c r="Q52" s="116">
        <f t="shared" si="105"/>
        <v>0</v>
      </c>
      <c r="R52" s="116">
        <f t="shared" si="105"/>
        <v>0</v>
      </c>
      <c r="S52" s="116">
        <f t="shared" si="105"/>
        <v>0</v>
      </c>
      <c r="T52" s="116">
        <f t="shared" si="105"/>
        <v>0</v>
      </c>
      <c r="U52" s="116">
        <f t="shared" si="105"/>
        <v>0</v>
      </c>
      <c r="V52" s="116">
        <f t="shared" si="105"/>
        <v>0</v>
      </c>
      <c r="W52" s="116">
        <f t="shared" si="103"/>
        <v>0</v>
      </c>
      <c r="X52" s="116">
        <f t="shared" si="103"/>
        <v>0</v>
      </c>
      <c r="Y52" s="116">
        <f t="shared" si="103"/>
        <v>0</v>
      </c>
      <c r="Z52" s="116">
        <f t="shared" si="103"/>
        <v>0</v>
      </c>
      <c r="AA52" s="116">
        <f t="shared" si="103"/>
        <v>0</v>
      </c>
      <c r="AB52" s="116">
        <f t="shared" si="103"/>
        <v>0</v>
      </c>
      <c r="AC52" s="116">
        <f t="shared" si="103"/>
        <v>0</v>
      </c>
      <c r="AD52" s="116">
        <f t="shared" si="103"/>
        <v>0</v>
      </c>
      <c r="AE52" s="116">
        <f t="shared" si="103"/>
        <v>0</v>
      </c>
      <c r="AF52" s="116">
        <f t="shared" si="103"/>
        <v>0</v>
      </c>
      <c r="AG52" s="116">
        <f t="shared" si="103"/>
        <v>0</v>
      </c>
      <c r="AH52" s="116">
        <f t="shared" si="103"/>
        <v>0</v>
      </c>
      <c r="AI52" s="116">
        <f t="shared" si="103"/>
        <v>0</v>
      </c>
      <c r="AJ52" s="116">
        <f t="shared" si="103"/>
        <v>0</v>
      </c>
      <c r="AK52" s="116">
        <f t="shared" si="103"/>
        <v>0</v>
      </c>
    </row>
    <row r="53" spans="1:37" s="52" customFormat="1" x14ac:dyDescent="0.3">
      <c r="A53" s="138">
        <f t="shared" si="104"/>
        <v>5.0299999999999994</v>
      </c>
      <c r="B53" s="29" t="s">
        <v>85</v>
      </c>
      <c r="C53" s="74" t="s">
        <v>79</v>
      </c>
      <c r="D53" s="80" t="s">
        <v>111</v>
      </c>
      <c r="E53" s="128">
        <v>0</v>
      </c>
      <c r="F53" s="66" t="s">
        <v>6</v>
      </c>
      <c r="G53" s="116">
        <f t="shared" si="105"/>
        <v>0</v>
      </c>
      <c r="H53" s="116">
        <f t="shared" si="103"/>
        <v>0</v>
      </c>
      <c r="I53" s="116">
        <f t="shared" si="103"/>
        <v>0</v>
      </c>
      <c r="J53" s="116">
        <f t="shared" si="103"/>
        <v>0</v>
      </c>
      <c r="K53" s="116">
        <f t="shared" si="103"/>
        <v>0</v>
      </c>
      <c r="L53" s="116">
        <f t="shared" si="103"/>
        <v>0</v>
      </c>
      <c r="M53" s="116">
        <f t="shared" si="103"/>
        <v>0</v>
      </c>
      <c r="N53" s="116">
        <f t="shared" si="103"/>
        <v>0</v>
      </c>
      <c r="O53" s="116">
        <f t="shared" si="103"/>
        <v>0</v>
      </c>
      <c r="P53" s="116">
        <f t="shared" si="103"/>
        <v>0</v>
      </c>
      <c r="Q53" s="116">
        <f t="shared" si="103"/>
        <v>0</v>
      </c>
      <c r="R53" s="116">
        <f t="shared" si="103"/>
        <v>0</v>
      </c>
      <c r="S53" s="116">
        <f t="shared" si="103"/>
        <v>0</v>
      </c>
      <c r="T53" s="116">
        <f t="shared" si="103"/>
        <v>0</v>
      </c>
      <c r="U53" s="116">
        <f t="shared" si="103"/>
        <v>0</v>
      </c>
      <c r="V53" s="116">
        <f t="shared" si="103"/>
        <v>0</v>
      </c>
      <c r="W53" s="116">
        <f t="shared" si="103"/>
        <v>0</v>
      </c>
      <c r="X53" s="116">
        <f t="shared" si="103"/>
        <v>0</v>
      </c>
      <c r="Y53" s="116">
        <f t="shared" si="103"/>
        <v>0</v>
      </c>
      <c r="Z53" s="116">
        <f t="shared" si="103"/>
        <v>0</v>
      </c>
      <c r="AA53" s="116">
        <f t="shared" si="103"/>
        <v>0</v>
      </c>
      <c r="AB53" s="116">
        <f t="shared" si="103"/>
        <v>0</v>
      </c>
      <c r="AC53" s="116">
        <f t="shared" si="103"/>
        <v>0</v>
      </c>
      <c r="AD53" s="116">
        <f t="shared" si="103"/>
        <v>0</v>
      </c>
      <c r="AE53" s="116">
        <f t="shared" si="103"/>
        <v>0</v>
      </c>
      <c r="AF53" s="116">
        <f t="shared" si="103"/>
        <v>0</v>
      </c>
      <c r="AG53" s="116">
        <f t="shared" si="103"/>
        <v>0</v>
      </c>
      <c r="AH53" s="116">
        <f t="shared" si="103"/>
        <v>0</v>
      </c>
      <c r="AI53" s="116">
        <f t="shared" si="103"/>
        <v>0</v>
      </c>
      <c r="AJ53" s="116">
        <f t="shared" si="103"/>
        <v>0</v>
      </c>
      <c r="AK53" s="116">
        <f t="shared" si="103"/>
        <v>0</v>
      </c>
    </row>
    <row r="54" spans="1:37" s="52" customFormat="1" x14ac:dyDescent="0.3">
      <c r="A54" s="138">
        <f t="shared" si="104"/>
        <v>5.0399999999999991</v>
      </c>
      <c r="B54" s="29" t="s">
        <v>86</v>
      </c>
      <c r="C54" s="74" t="s">
        <v>80</v>
      </c>
      <c r="D54" s="80" t="s">
        <v>111</v>
      </c>
      <c r="E54" s="128">
        <v>0.1</v>
      </c>
      <c r="F54" s="66" t="s">
        <v>6</v>
      </c>
      <c r="G54" s="116">
        <f t="shared" si="105"/>
        <v>0</v>
      </c>
      <c r="H54" s="116">
        <f t="shared" si="103"/>
        <v>0</v>
      </c>
      <c r="I54" s="116">
        <f t="shared" si="103"/>
        <v>0</v>
      </c>
      <c r="J54" s="116">
        <f t="shared" si="103"/>
        <v>0</v>
      </c>
      <c r="K54" s="116">
        <f t="shared" si="103"/>
        <v>0</v>
      </c>
      <c r="L54" s="116">
        <f t="shared" si="103"/>
        <v>0</v>
      </c>
      <c r="M54" s="116">
        <f t="shared" si="103"/>
        <v>0</v>
      </c>
      <c r="N54" s="116">
        <f t="shared" si="103"/>
        <v>0</v>
      </c>
      <c r="O54" s="116">
        <f t="shared" si="103"/>
        <v>0</v>
      </c>
      <c r="P54" s="116">
        <f t="shared" si="103"/>
        <v>0</v>
      </c>
      <c r="Q54" s="116">
        <f t="shared" si="103"/>
        <v>0</v>
      </c>
      <c r="R54" s="116">
        <f t="shared" si="103"/>
        <v>0</v>
      </c>
      <c r="S54" s="116">
        <f t="shared" si="103"/>
        <v>0</v>
      </c>
      <c r="T54" s="116">
        <f t="shared" si="103"/>
        <v>0</v>
      </c>
      <c r="U54" s="116">
        <f t="shared" si="103"/>
        <v>0</v>
      </c>
      <c r="V54" s="116">
        <f t="shared" si="103"/>
        <v>0</v>
      </c>
      <c r="W54" s="116">
        <f t="shared" si="103"/>
        <v>0</v>
      </c>
      <c r="X54" s="116">
        <f t="shared" si="103"/>
        <v>0</v>
      </c>
      <c r="Y54" s="116">
        <f t="shared" si="103"/>
        <v>0</v>
      </c>
      <c r="Z54" s="116">
        <f t="shared" si="103"/>
        <v>0</v>
      </c>
      <c r="AA54" s="116">
        <f t="shared" si="103"/>
        <v>0</v>
      </c>
      <c r="AB54" s="116">
        <f t="shared" si="103"/>
        <v>0</v>
      </c>
      <c r="AC54" s="116">
        <f t="shared" si="103"/>
        <v>0</v>
      </c>
      <c r="AD54" s="116">
        <f t="shared" si="103"/>
        <v>0</v>
      </c>
      <c r="AE54" s="116">
        <f t="shared" si="103"/>
        <v>0</v>
      </c>
      <c r="AF54" s="116">
        <f t="shared" si="103"/>
        <v>0</v>
      </c>
      <c r="AG54" s="116">
        <f t="shared" si="103"/>
        <v>0</v>
      </c>
      <c r="AH54" s="116">
        <f t="shared" si="103"/>
        <v>0</v>
      </c>
      <c r="AI54" s="116">
        <f t="shared" si="103"/>
        <v>0</v>
      </c>
      <c r="AJ54" s="116">
        <f t="shared" si="103"/>
        <v>0</v>
      </c>
      <c r="AK54" s="116">
        <f t="shared" si="103"/>
        <v>0</v>
      </c>
    </row>
    <row r="55" spans="1:37" s="52" customFormat="1" x14ac:dyDescent="0.3">
      <c r="A55" s="138">
        <f t="shared" si="104"/>
        <v>5.0499999999999989</v>
      </c>
      <c r="B55" s="29" t="s">
        <v>87</v>
      </c>
      <c r="C55" s="74" t="s">
        <v>81</v>
      </c>
      <c r="D55" s="80" t="s">
        <v>111</v>
      </c>
      <c r="E55" s="128">
        <v>0.6</v>
      </c>
      <c r="F55" s="66" t="s">
        <v>6</v>
      </c>
      <c r="G55" s="116">
        <f t="shared" si="105"/>
        <v>0</v>
      </c>
      <c r="H55" s="116">
        <f t="shared" si="103"/>
        <v>0</v>
      </c>
      <c r="I55" s="116">
        <f t="shared" si="103"/>
        <v>0</v>
      </c>
      <c r="J55" s="116">
        <f t="shared" si="103"/>
        <v>0</v>
      </c>
      <c r="K55" s="116">
        <f t="shared" si="103"/>
        <v>0</v>
      </c>
      <c r="L55" s="116">
        <f t="shared" si="103"/>
        <v>0</v>
      </c>
      <c r="M55" s="116">
        <f t="shared" si="103"/>
        <v>0</v>
      </c>
      <c r="N55" s="116">
        <f t="shared" si="103"/>
        <v>0</v>
      </c>
      <c r="O55" s="116">
        <f t="shared" si="103"/>
        <v>0</v>
      </c>
      <c r="P55" s="116">
        <f t="shared" si="103"/>
        <v>0</v>
      </c>
      <c r="Q55" s="116">
        <f t="shared" si="103"/>
        <v>0</v>
      </c>
      <c r="R55" s="116">
        <f t="shared" si="103"/>
        <v>0</v>
      </c>
      <c r="S55" s="116">
        <f t="shared" si="103"/>
        <v>0</v>
      </c>
      <c r="T55" s="116">
        <f t="shared" si="103"/>
        <v>0</v>
      </c>
      <c r="U55" s="116">
        <f t="shared" si="103"/>
        <v>0</v>
      </c>
      <c r="V55" s="116">
        <f t="shared" si="103"/>
        <v>0</v>
      </c>
      <c r="W55" s="116">
        <f t="shared" si="103"/>
        <v>0</v>
      </c>
      <c r="X55" s="116">
        <f t="shared" si="103"/>
        <v>0</v>
      </c>
      <c r="Y55" s="116">
        <f t="shared" si="103"/>
        <v>0</v>
      </c>
      <c r="Z55" s="116">
        <f t="shared" si="103"/>
        <v>0</v>
      </c>
      <c r="AA55" s="116">
        <f t="shared" si="103"/>
        <v>0</v>
      </c>
      <c r="AB55" s="116">
        <f t="shared" si="103"/>
        <v>0</v>
      </c>
      <c r="AC55" s="116">
        <f t="shared" si="103"/>
        <v>0</v>
      </c>
      <c r="AD55" s="116">
        <f t="shared" si="103"/>
        <v>0</v>
      </c>
      <c r="AE55" s="116">
        <f t="shared" si="103"/>
        <v>0</v>
      </c>
      <c r="AF55" s="116">
        <f t="shared" si="103"/>
        <v>0</v>
      </c>
      <c r="AG55" s="116">
        <f t="shared" si="103"/>
        <v>0</v>
      </c>
      <c r="AH55" s="116">
        <f t="shared" si="103"/>
        <v>0</v>
      </c>
      <c r="AI55" s="116">
        <f t="shared" si="103"/>
        <v>0</v>
      </c>
      <c r="AJ55" s="116">
        <f t="shared" si="103"/>
        <v>0</v>
      </c>
      <c r="AK55" s="116">
        <f t="shared" si="103"/>
        <v>0</v>
      </c>
    </row>
    <row r="56" spans="1:37" s="52" customFormat="1" x14ac:dyDescent="0.3">
      <c r="A56" s="138">
        <f t="shared" si="104"/>
        <v>5.0599999999999987</v>
      </c>
      <c r="B56" s="29" t="s">
        <v>88</v>
      </c>
      <c r="C56" s="74" t="s">
        <v>82</v>
      </c>
      <c r="D56" s="80" t="s">
        <v>111</v>
      </c>
      <c r="E56" s="128">
        <v>0</v>
      </c>
      <c r="F56" s="66" t="s">
        <v>6</v>
      </c>
      <c r="G56" s="116">
        <f t="shared" si="105"/>
        <v>0</v>
      </c>
      <c r="H56" s="116">
        <f t="shared" si="103"/>
        <v>0</v>
      </c>
      <c r="I56" s="116">
        <f t="shared" si="103"/>
        <v>0</v>
      </c>
      <c r="J56" s="116">
        <f t="shared" si="103"/>
        <v>0</v>
      </c>
      <c r="K56" s="116">
        <f t="shared" si="103"/>
        <v>0</v>
      </c>
      <c r="L56" s="116">
        <f t="shared" si="103"/>
        <v>0</v>
      </c>
      <c r="M56" s="116">
        <f t="shared" si="103"/>
        <v>0</v>
      </c>
      <c r="N56" s="116">
        <f t="shared" si="103"/>
        <v>0</v>
      </c>
      <c r="O56" s="116">
        <f t="shared" si="103"/>
        <v>0</v>
      </c>
      <c r="P56" s="116">
        <f t="shared" si="103"/>
        <v>0</v>
      </c>
      <c r="Q56" s="116">
        <f t="shared" si="103"/>
        <v>0</v>
      </c>
      <c r="R56" s="116">
        <f t="shared" si="103"/>
        <v>0</v>
      </c>
      <c r="S56" s="116">
        <f t="shared" si="103"/>
        <v>0</v>
      </c>
      <c r="T56" s="116">
        <f t="shared" si="103"/>
        <v>0</v>
      </c>
      <c r="U56" s="116">
        <f t="shared" si="103"/>
        <v>0</v>
      </c>
      <c r="V56" s="116">
        <f t="shared" si="103"/>
        <v>0</v>
      </c>
      <c r="W56" s="116">
        <f t="shared" si="103"/>
        <v>0</v>
      </c>
      <c r="X56" s="116">
        <f t="shared" si="103"/>
        <v>0</v>
      </c>
      <c r="Y56" s="116">
        <f t="shared" si="103"/>
        <v>0</v>
      </c>
      <c r="Z56" s="116">
        <f t="shared" si="103"/>
        <v>0</v>
      </c>
      <c r="AA56" s="116">
        <f t="shared" si="103"/>
        <v>0</v>
      </c>
      <c r="AB56" s="116">
        <f t="shared" si="103"/>
        <v>0</v>
      </c>
      <c r="AC56" s="116">
        <f t="shared" si="103"/>
        <v>0</v>
      </c>
      <c r="AD56" s="116">
        <f t="shared" si="103"/>
        <v>0</v>
      </c>
      <c r="AE56" s="116">
        <f t="shared" si="103"/>
        <v>0</v>
      </c>
      <c r="AF56" s="116">
        <f t="shared" si="103"/>
        <v>0</v>
      </c>
      <c r="AG56" s="116">
        <f t="shared" si="103"/>
        <v>0</v>
      </c>
      <c r="AH56" s="116">
        <f t="shared" si="103"/>
        <v>0</v>
      </c>
      <c r="AI56" s="116">
        <f t="shared" si="103"/>
        <v>0</v>
      </c>
      <c r="AJ56" s="116">
        <f t="shared" si="103"/>
        <v>0</v>
      </c>
      <c r="AK56" s="116">
        <f t="shared" si="103"/>
        <v>0</v>
      </c>
    </row>
    <row r="57" spans="1:37" s="52" customFormat="1" x14ac:dyDescent="0.3">
      <c r="A57" s="138">
        <f t="shared" si="104"/>
        <v>5.0699999999999985</v>
      </c>
      <c r="B57" s="29" t="s">
        <v>89</v>
      </c>
      <c r="C57" s="74" t="s">
        <v>82</v>
      </c>
      <c r="D57" s="80" t="s">
        <v>111</v>
      </c>
      <c r="E57" s="128">
        <v>0</v>
      </c>
      <c r="F57" s="66" t="s">
        <v>6</v>
      </c>
      <c r="G57" s="116">
        <f t="shared" si="105"/>
        <v>0</v>
      </c>
      <c r="H57" s="116">
        <f t="shared" si="103"/>
        <v>0</v>
      </c>
      <c r="I57" s="116">
        <f t="shared" si="103"/>
        <v>0</v>
      </c>
      <c r="J57" s="116">
        <f t="shared" si="103"/>
        <v>0</v>
      </c>
      <c r="K57" s="116">
        <f t="shared" si="103"/>
        <v>0</v>
      </c>
      <c r="L57" s="116">
        <f t="shared" si="103"/>
        <v>0</v>
      </c>
      <c r="M57" s="116">
        <f t="shared" si="103"/>
        <v>0</v>
      </c>
      <c r="N57" s="116">
        <f t="shared" si="103"/>
        <v>0</v>
      </c>
      <c r="O57" s="116">
        <f t="shared" si="103"/>
        <v>0</v>
      </c>
      <c r="P57" s="116">
        <f t="shared" si="103"/>
        <v>0</v>
      </c>
      <c r="Q57" s="116">
        <f t="shared" si="103"/>
        <v>0</v>
      </c>
      <c r="R57" s="116">
        <f t="shared" si="103"/>
        <v>0</v>
      </c>
      <c r="S57" s="116">
        <f t="shared" si="103"/>
        <v>0</v>
      </c>
      <c r="T57" s="116">
        <f t="shared" si="103"/>
        <v>0</v>
      </c>
      <c r="U57" s="116">
        <f t="shared" si="103"/>
        <v>0</v>
      </c>
      <c r="V57" s="116">
        <f t="shared" si="103"/>
        <v>0</v>
      </c>
      <c r="W57" s="116">
        <f t="shared" si="103"/>
        <v>0</v>
      </c>
      <c r="X57" s="116">
        <f t="shared" si="103"/>
        <v>0</v>
      </c>
      <c r="Y57" s="116">
        <f t="shared" si="103"/>
        <v>0</v>
      </c>
      <c r="Z57" s="116">
        <f t="shared" si="103"/>
        <v>0</v>
      </c>
      <c r="AA57" s="116">
        <f t="shared" si="103"/>
        <v>0</v>
      </c>
      <c r="AB57" s="116">
        <f t="shared" si="103"/>
        <v>0</v>
      </c>
      <c r="AC57" s="116">
        <f t="shared" si="103"/>
        <v>0</v>
      </c>
      <c r="AD57" s="116">
        <f t="shared" si="103"/>
        <v>0</v>
      </c>
      <c r="AE57" s="116">
        <f t="shared" si="103"/>
        <v>0</v>
      </c>
      <c r="AF57" s="116">
        <f t="shared" si="103"/>
        <v>0</v>
      </c>
      <c r="AG57" s="116">
        <f t="shared" si="103"/>
        <v>0</v>
      </c>
      <c r="AH57" s="116">
        <f t="shared" si="103"/>
        <v>0</v>
      </c>
      <c r="AI57" s="116">
        <f t="shared" si="103"/>
        <v>0</v>
      </c>
      <c r="AJ57" s="116">
        <f t="shared" si="103"/>
        <v>0</v>
      </c>
      <c r="AK57" s="116">
        <f t="shared" si="103"/>
        <v>0</v>
      </c>
    </row>
    <row r="58" spans="1:37" s="52" customFormat="1" x14ac:dyDescent="0.3">
      <c r="A58" s="138">
        <f t="shared" si="104"/>
        <v>5.0799999999999983</v>
      </c>
      <c r="B58" s="29" t="s">
        <v>90</v>
      </c>
      <c r="C58" s="74" t="s">
        <v>82</v>
      </c>
      <c r="D58" s="80" t="s">
        <v>111</v>
      </c>
      <c r="E58" s="128">
        <v>0</v>
      </c>
      <c r="F58" s="66" t="s">
        <v>6</v>
      </c>
      <c r="G58" s="116">
        <f t="shared" si="105"/>
        <v>0</v>
      </c>
      <c r="H58" s="116">
        <f t="shared" si="103"/>
        <v>0</v>
      </c>
      <c r="I58" s="116">
        <f t="shared" si="103"/>
        <v>0</v>
      </c>
      <c r="J58" s="116">
        <f t="shared" si="103"/>
        <v>0</v>
      </c>
      <c r="K58" s="116">
        <f t="shared" si="103"/>
        <v>0</v>
      </c>
      <c r="L58" s="116">
        <f t="shared" si="103"/>
        <v>0</v>
      </c>
      <c r="M58" s="116">
        <f t="shared" si="103"/>
        <v>0</v>
      </c>
      <c r="N58" s="116">
        <f t="shared" si="103"/>
        <v>0</v>
      </c>
      <c r="O58" s="116">
        <f t="shared" si="103"/>
        <v>0</v>
      </c>
      <c r="P58" s="116">
        <f t="shared" si="103"/>
        <v>0</v>
      </c>
      <c r="Q58" s="116">
        <f t="shared" si="103"/>
        <v>0</v>
      </c>
      <c r="R58" s="116">
        <f t="shared" si="103"/>
        <v>0</v>
      </c>
      <c r="S58" s="116">
        <f t="shared" si="103"/>
        <v>0</v>
      </c>
      <c r="T58" s="116">
        <f t="shared" si="103"/>
        <v>0</v>
      </c>
      <c r="U58" s="116">
        <f t="shared" si="103"/>
        <v>0</v>
      </c>
      <c r="V58" s="116">
        <f t="shared" si="103"/>
        <v>0</v>
      </c>
      <c r="W58" s="116">
        <f t="shared" si="103"/>
        <v>0</v>
      </c>
      <c r="X58" s="116">
        <f t="shared" si="103"/>
        <v>0</v>
      </c>
      <c r="Y58" s="116">
        <f t="shared" si="103"/>
        <v>0</v>
      </c>
      <c r="Z58" s="116">
        <f t="shared" si="103"/>
        <v>0</v>
      </c>
      <c r="AA58" s="116">
        <f t="shared" si="103"/>
        <v>0</v>
      </c>
      <c r="AB58" s="116">
        <f t="shared" si="103"/>
        <v>0</v>
      </c>
      <c r="AC58" s="116">
        <f t="shared" si="103"/>
        <v>0</v>
      </c>
      <c r="AD58" s="116">
        <f t="shared" si="103"/>
        <v>0</v>
      </c>
      <c r="AE58" s="116">
        <f t="shared" si="103"/>
        <v>0</v>
      </c>
      <c r="AF58" s="116">
        <f t="shared" si="103"/>
        <v>0</v>
      </c>
      <c r="AG58" s="116">
        <f t="shared" si="103"/>
        <v>0</v>
      </c>
      <c r="AH58" s="116">
        <f t="shared" si="103"/>
        <v>0</v>
      </c>
      <c r="AI58" s="116">
        <f t="shared" si="103"/>
        <v>0</v>
      </c>
      <c r="AJ58" s="116">
        <f t="shared" si="103"/>
        <v>0</v>
      </c>
      <c r="AK58" s="116">
        <f t="shared" si="103"/>
        <v>0</v>
      </c>
    </row>
    <row r="59" spans="1:37" s="52" customFormat="1" x14ac:dyDescent="0.3">
      <c r="A59" s="138">
        <f t="shared" si="104"/>
        <v>5.0899999999999981</v>
      </c>
      <c r="B59" s="29" t="s">
        <v>91</v>
      </c>
      <c r="C59" s="74" t="s">
        <v>82</v>
      </c>
      <c r="D59" s="80" t="s">
        <v>111</v>
      </c>
      <c r="E59" s="128">
        <v>0</v>
      </c>
      <c r="F59" s="66" t="s">
        <v>6</v>
      </c>
      <c r="G59" s="116">
        <f t="shared" si="105"/>
        <v>0</v>
      </c>
      <c r="H59" s="116">
        <f t="shared" si="103"/>
        <v>0</v>
      </c>
      <c r="I59" s="116">
        <f t="shared" si="103"/>
        <v>0</v>
      </c>
      <c r="J59" s="116">
        <f t="shared" si="103"/>
        <v>0</v>
      </c>
      <c r="K59" s="116">
        <f t="shared" si="103"/>
        <v>0</v>
      </c>
      <c r="L59" s="116">
        <f t="shared" si="103"/>
        <v>0</v>
      </c>
      <c r="M59" s="116">
        <f t="shared" si="103"/>
        <v>0</v>
      </c>
      <c r="N59" s="116">
        <f t="shared" si="103"/>
        <v>0</v>
      </c>
      <c r="O59" s="116">
        <f t="shared" si="103"/>
        <v>0</v>
      </c>
      <c r="P59" s="116">
        <f t="shared" si="103"/>
        <v>0</v>
      </c>
      <c r="Q59" s="116">
        <f t="shared" si="103"/>
        <v>0</v>
      </c>
      <c r="R59" s="116">
        <f t="shared" si="103"/>
        <v>0</v>
      </c>
      <c r="S59" s="116">
        <f t="shared" si="103"/>
        <v>0</v>
      </c>
      <c r="T59" s="116">
        <f t="shared" si="103"/>
        <v>0</v>
      </c>
      <c r="U59" s="116">
        <f t="shared" si="103"/>
        <v>0</v>
      </c>
      <c r="V59" s="116">
        <f t="shared" si="103"/>
        <v>0</v>
      </c>
      <c r="W59" s="116">
        <f t="shared" si="103"/>
        <v>0</v>
      </c>
      <c r="X59" s="116">
        <f t="shared" si="103"/>
        <v>0</v>
      </c>
      <c r="Y59" s="116">
        <f t="shared" si="103"/>
        <v>0</v>
      </c>
      <c r="Z59" s="116">
        <f t="shared" si="103"/>
        <v>0</v>
      </c>
      <c r="AA59" s="116">
        <f t="shared" si="103"/>
        <v>0</v>
      </c>
      <c r="AB59" s="116">
        <f t="shared" si="103"/>
        <v>0</v>
      </c>
      <c r="AC59" s="116">
        <f t="shared" si="103"/>
        <v>0</v>
      </c>
      <c r="AD59" s="116">
        <f t="shared" si="103"/>
        <v>0</v>
      </c>
      <c r="AE59" s="116">
        <f t="shared" si="103"/>
        <v>0</v>
      </c>
      <c r="AF59" s="116">
        <f t="shared" si="103"/>
        <v>0</v>
      </c>
      <c r="AG59" s="116">
        <f t="shared" si="103"/>
        <v>0</v>
      </c>
      <c r="AH59" s="116">
        <f t="shared" si="103"/>
        <v>0</v>
      </c>
      <c r="AI59" s="116">
        <f t="shared" si="103"/>
        <v>0</v>
      </c>
      <c r="AJ59" s="116">
        <f t="shared" si="103"/>
        <v>0</v>
      </c>
      <c r="AK59" s="116">
        <f t="shared" si="103"/>
        <v>0</v>
      </c>
    </row>
    <row r="60" spans="1:37" s="52" customFormat="1" x14ac:dyDescent="0.3">
      <c r="A60" s="138">
        <f t="shared" si="104"/>
        <v>5.0999999999999979</v>
      </c>
      <c r="B60" s="29" t="s">
        <v>92</v>
      </c>
      <c r="C60" s="61" t="s">
        <v>82</v>
      </c>
      <c r="D60" s="145" t="s">
        <v>111</v>
      </c>
      <c r="E60" s="146">
        <v>0</v>
      </c>
      <c r="F60" s="66" t="s">
        <v>6</v>
      </c>
      <c r="G60" s="116">
        <f t="shared" si="105"/>
        <v>0</v>
      </c>
      <c r="H60" s="116">
        <f t="shared" ref="H60:AK60" si="106">$E60*(H$21-H$61-H$62-H$63-H$64)</f>
        <v>0</v>
      </c>
      <c r="I60" s="116">
        <f t="shared" si="106"/>
        <v>0</v>
      </c>
      <c r="J60" s="116">
        <f t="shared" si="106"/>
        <v>0</v>
      </c>
      <c r="K60" s="116">
        <f t="shared" si="106"/>
        <v>0</v>
      </c>
      <c r="L60" s="116">
        <f t="shared" si="106"/>
        <v>0</v>
      </c>
      <c r="M60" s="116">
        <f t="shared" si="106"/>
        <v>0</v>
      </c>
      <c r="N60" s="116">
        <f t="shared" si="106"/>
        <v>0</v>
      </c>
      <c r="O60" s="116">
        <f t="shared" si="106"/>
        <v>0</v>
      </c>
      <c r="P60" s="116">
        <f t="shared" si="106"/>
        <v>0</v>
      </c>
      <c r="Q60" s="116">
        <f t="shared" si="106"/>
        <v>0</v>
      </c>
      <c r="R60" s="116">
        <f t="shared" si="106"/>
        <v>0</v>
      </c>
      <c r="S60" s="116">
        <f t="shared" si="106"/>
        <v>0</v>
      </c>
      <c r="T60" s="116">
        <f t="shared" si="106"/>
        <v>0</v>
      </c>
      <c r="U60" s="116">
        <f t="shared" si="106"/>
        <v>0</v>
      </c>
      <c r="V60" s="116">
        <f t="shared" si="106"/>
        <v>0</v>
      </c>
      <c r="W60" s="116">
        <f t="shared" si="106"/>
        <v>0</v>
      </c>
      <c r="X60" s="116">
        <f t="shared" si="106"/>
        <v>0</v>
      </c>
      <c r="Y60" s="116">
        <f t="shared" si="106"/>
        <v>0</v>
      </c>
      <c r="Z60" s="116">
        <f t="shared" si="106"/>
        <v>0</v>
      </c>
      <c r="AA60" s="116">
        <f t="shared" si="106"/>
        <v>0</v>
      </c>
      <c r="AB60" s="116">
        <f t="shared" si="106"/>
        <v>0</v>
      </c>
      <c r="AC60" s="116">
        <f t="shared" si="106"/>
        <v>0</v>
      </c>
      <c r="AD60" s="116">
        <f t="shared" si="106"/>
        <v>0</v>
      </c>
      <c r="AE60" s="116">
        <f t="shared" si="106"/>
        <v>0</v>
      </c>
      <c r="AF60" s="116">
        <f t="shared" si="106"/>
        <v>0</v>
      </c>
      <c r="AG60" s="116">
        <f t="shared" si="106"/>
        <v>0</v>
      </c>
      <c r="AH60" s="116">
        <f t="shared" si="106"/>
        <v>0</v>
      </c>
      <c r="AI60" s="116">
        <f t="shared" si="106"/>
        <v>0</v>
      </c>
      <c r="AJ60" s="116">
        <f t="shared" si="106"/>
        <v>0</v>
      </c>
      <c r="AK60" s="116">
        <f t="shared" si="106"/>
        <v>0</v>
      </c>
    </row>
    <row r="61" spans="1:37" s="52" customFormat="1" x14ac:dyDescent="0.3">
      <c r="A61" s="138">
        <f t="shared" si="104"/>
        <v>5.1099999999999977</v>
      </c>
      <c r="B61" s="147" t="s">
        <v>50</v>
      </c>
      <c r="C61" s="148"/>
      <c r="D61" s="148" t="s">
        <v>93</v>
      </c>
      <c r="E61" s="162">
        <v>0.4</v>
      </c>
      <c r="F61" s="149" t="s">
        <v>6</v>
      </c>
      <c r="G61" s="150">
        <f>(SUM($E$51:$E$54)*G21)*$E$61</f>
        <v>0</v>
      </c>
      <c r="H61" s="150">
        <f t="shared" ref="H61:AK61" si="107">(SUM($E$51:$E$54)*H21)*$E$61</f>
        <v>0</v>
      </c>
      <c r="I61" s="150">
        <f t="shared" si="107"/>
        <v>0</v>
      </c>
      <c r="J61" s="150">
        <f t="shared" si="107"/>
        <v>0</v>
      </c>
      <c r="K61" s="150">
        <f t="shared" si="107"/>
        <v>0</v>
      </c>
      <c r="L61" s="150">
        <f t="shared" si="107"/>
        <v>0</v>
      </c>
      <c r="M61" s="150">
        <f t="shared" si="107"/>
        <v>0</v>
      </c>
      <c r="N61" s="150">
        <f t="shared" si="107"/>
        <v>0</v>
      </c>
      <c r="O61" s="150">
        <f t="shared" si="107"/>
        <v>0</v>
      </c>
      <c r="P61" s="150">
        <f t="shared" si="107"/>
        <v>0</v>
      </c>
      <c r="Q61" s="150">
        <f t="shared" si="107"/>
        <v>0</v>
      </c>
      <c r="R61" s="150">
        <f t="shared" si="107"/>
        <v>0</v>
      </c>
      <c r="S61" s="150">
        <f t="shared" si="107"/>
        <v>0</v>
      </c>
      <c r="T61" s="150">
        <f t="shared" si="107"/>
        <v>0</v>
      </c>
      <c r="U61" s="150">
        <f t="shared" si="107"/>
        <v>0</v>
      </c>
      <c r="V61" s="150">
        <f t="shared" si="107"/>
        <v>0</v>
      </c>
      <c r="W61" s="150">
        <f t="shared" si="107"/>
        <v>0</v>
      </c>
      <c r="X61" s="150">
        <f t="shared" si="107"/>
        <v>0</v>
      </c>
      <c r="Y61" s="150">
        <f t="shared" si="107"/>
        <v>0</v>
      </c>
      <c r="Z61" s="150">
        <f t="shared" si="107"/>
        <v>0</v>
      </c>
      <c r="AA61" s="150">
        <f t="shared" si="107"/>
        <v>0</v>
      </c>
      <c r="AB61" s="150">
        <f t="shared" si="107"/>
        <v>0</v>
      </c>
      <c r="AC61" s="150">
        <f t="shared" si="107"/>
        <v>0</v>
      </c>
      <c r="AD61" s="150">
        <f t="shared" si="107"/>
        <v>0</v>
      </c>
      <c r="AE61" s="150">
        <f t="shared" si="107"/>
        <v>0</v>
      </c>
      <c r="AF61" s="150">
        <f t="shared" si="107"/>
        <v>0</v>
      </c>
      <c r="AG61" s="150">
        <f t="shared" si="107"/>
        <v>0</v>
      </c>
      <c r="AH61" s="150">
        <f t="shared" si="107"/>
        <v>0</v>
      </c>
      <c r="AI61" s="150">
        <f t="shared" si="107"/>
        <v>0</v>
      </c>
      <c r="AJ61" s="150">
        <f t="shared" si="107"/>
        <v>0</v>
      </c>
      <c r="AK61" s="150">
        <f t="shared" si="107"/>
        <v>0</v>
      </c>
    </row>
    <row r="62" spans="1:37" s="52" customFormat="1" x14ac:dyDescent="0.3">
      <c r="A62" s="138">
        <f t="shared" si="104"/>
        <v>5.1199999999999974</v>
      </c>
      <c r="B62" s="29" t="s">
        <v>51</v>
      </c>
      <c r="C62" s="74"/>
      <c r="D62" s="74" t="s">
        <v>94</v>
      </c>
      <c r="E62" s="128">
        <v>0.05</v>
      </c>
      <c r="F62" s="66" t="s">
        <v>6</v>
      </c>
      <c r="G62" s="116">
        <f>$E$55*$E$62*G21</f>
        <v>0</v>
      </c>
      <c r="H62" s="116">
        <f t="shared" ref="H62:AK62" si="108">$E$55*$E$62*H21</f>
        <v>0</v>
      </c>
      <c r="I62" s="116">
        <f t="shared" si="108"/>
        <v>0</v>
      </c>
      <c r="J62" s="116">
        <f t="shared" si="108"/>
        <v>0</v>
      </c>
      <c r="K62" s="116">
        <f t="shared" si="108"/>
        <v>0</v>
      </c>
      <c r="L62" s="116">
        <f t="shared" si="108"/>
        <v>0</v>
      </c>
      <c r="M62" s="116">
        <f t="shared" si="108"/>
        <v>0</v>
      </c>
      <c r="N62" s="116">
        <f t="shared" si="108"/>
        <v>0</v>
      </c>
      <c r="O62" s="116">
        <f t="shared" si="108"/>
        <v>0</v>
      </c>
      <c r="P62" s="116">
        <f t="shared" si="108"/>
        <v>0</v>
      </c>
      <c r="Q62" s="116">
        <f t="shared" si="108"/>
        <v>0</v>
      </c>
      <c r="R62" s="116">
        <f t="shared" si="108"/>
        <v>0</v>
      </c>
      <c r="S62" s="116">
        <f t="shared" si="108"/>
        <v>0</v>
      </c>
      <c r="T62" s="116">
        <f t="shared" si="108"/>
        <v>0</v>
      </c>
      <c r="U62" s="116">
        <f t="shared" si="108"/>
        <v>0</v>
      </c>
      <c r="V62" s="116">
        <f t="shared" si="108"/>
        <v>0</v>
      </c>
      <c r="W62" s="116">
        <f t="shared" si="108"/>
        <v>0</v>
      </c>
      <c r="X62" s="116">
        <f t="shared" si="108"/>
        <v>0</v>
      </c>
      <c r="Y62" s="116">
        <f t="shared" si="108"/>
        <v>0</v>
      </c>
      <c r="Z62" s="116">
        <f t="shared" si="108"/>
        <v>0</v>
      </c>
      <c r="AA62" s="116">
        <f t="shared" si="108"/>
        <v>0</v>
      </c>
      <c r="AB62" s="116">
        <f t="shared" si="108"/>
        <v>0</v>
      </c>
      <c r="AC62" s="116">
        <f t="shared" si="108"/>
        <v>0</v>
      </c>
      <c r="AD62" s="116">
        <f t="shared" si="108"/>
        <v>0</v>
      </c>
      <c r="AE62" s="116">
        <f t="shared" si="108"/>
        <v>0</v>
      </c>
      <c r="AF62" s="116">
        <f t="shared" si="108"/>
        <v>0</v>
      </c>
      <c r="AG62" s="116">
        <f t="shared" si="108"/>
        <v>0</v>
      </c>
      <c r="AH62" s="116">
        <f t="shared" si="108"/>
        <v>0</v>
      </c>
      <c r="AI62" s="116">
        <f t="shared" si="108"/>
        <v>0</v>
      </c>
      <c r="AJ62" s="116">
        <f t="shared" si="108"/>
        <v>0</v>
      </c>
      <c r="AK62" s="116">
        <f t="shared" si="108"/>
        <v>0</v>
      </c>
    </row>
    <row r="63" spans="1:37" s="52" customFormat="1" x14ac:dyDescent="0.3">
      <c r="A63" s="138">
        <f t="shared" si="104"/>
        <v>5.1299999999999972</v>
      </c>
      <c r="B63" s="29" t="s">
        <v>108</v>
      </c>
      <c r="C63" s="74"/>
      <c r="D63" s="74" t="s">
        <v>109</v>
      </c>
      <c r="E63" s="128">
        <v>0</v>
      </c>
      <c r="F63" s="66" t="s">
        <v>6</v>
      </c>
      <c r="G63" s="116">
        <f>(SUM($E$56:$E$60)*G21)*$E$63</f>
        <v>0</v>
      </c>
      <c r="H63" s="116">
        <f t="shared" ref="H63:AK63" si="109">(SUM($E$56:$E$60)*H21)*$E$63</f>
        <v>0</v>
      </c>
      <c r="I63" s="116">
        <f t="shared" si="109"/>
        <v>0</v>
      </c>
      <c r="J63" s="116">
        <f t="shared" si="109"/>
        <v>0</v>
      </c>
      <c r="K63" s="116">
        <f t="shared" si="109"/>
        <v>0</v>
      </c>
      <c r="L63" s="116">
        <f t="shared" si="109"/>
        <v>0</v>
      </c>
      <c r="M63" s="116">
        <f t="shared" si="109"/>
        <v>0</v>
      </c>
      <c r="N63" s="116">
        <f t="shared" si="109"/>
        <v>0</v>
      </c>
      <c r="O63" s="116">
        <f t="shared" si="109"/>
        <v>0</v>
      </c>
      <c r="P63" s="116">
        <f t="shared" si="109"/>
        <v>0</v>
      </c>
      <c r="Q63" s="116">
        <f t="shared" si="109"/>
        <v>0</v>
      </c>
      <c r="R63" s="116">
        <f t="shared" si="109"/>
        <v>0</v>
      </c>
      <c r="S63" s="116">
        <f t="shared" si="109"/>
        <v>0</v>
      </c>
      <c r="T63" s="116">
        <f t="shared" si="109"/>
        <v>0</v>
      </c>
      <c r="U63" s="116">
        <f t="shared" si="109"/>
        <v>0</v>
      </c>
      <c r="V63" s="116">
        <f t="shared" si="109"/>
        <v>0</v>
      </c>
      <c r="W63" s="116">
        <f t="shared" si="109"/>
        <v>0</v>
      </c>
      <c r="X63" s="116">
        <f t="shared" si="109"/>
        <v>0</v>
      </c>
      <c r="Y63" s="116">
        <f t="shared" si="109"/>
        <v>0</v>
      </c>
      <c r="Z63" s="116">
        <f t="shared" si="109"/>
        <v>0</v>
      </c>
      <c r="AA63" s="116">
        <f t="shared" si="109"/>
        <v>0</v>
      </c>
      <c r="AB63" s="116">
        <f t="shared" si="109"/>
        <v>0</v>
      </c>
      <c r="AC63" s="116">
        <f t="shared" si="109"/>
        <v>0</v>
      </c>
      <c r="AD63" s="116">
        <f t="shared" si="109"/>
        <v>0</v>
      </c>
      <c r="AE63" s="116">
        <f t="shared" si="109"/>
        <v>0</v>
      </c>
      <c r="AF63" s="116">
        <f t="shared" si="109"/>
        <v>0</v>
      </c>
      <c r="AG63" s="116">
        <f t="shared" si="109"/>
        <v>0</v>
      </c>
      <c r="AH63" s="116">
        <f t="shared" si="109"/>
        <v>0</v>
      </c>
      <c r="AI63" s="116">
        <f t="shared" si="109"/>
        <v>0</v>
      </c>
      <c r="AJ63" s="116">
        <f t="shared" si="109"/>
        <v>0</v>
      </c>
      <c r="AK63" s="116">
        <f t="shared" si="109"/>
        <v>0</v>
      </c>
    </row>
    <row r="64" spans="1:37" s="52" customFormat="1" ht="14.4" thickBot="1" x14ac:dyDescent="0.35">
      <c r="A64" s="138">
        <f t="shared" si="104"/>
        <v>5.139999999999997</v>
      </c>
      <c r="B64" s="29" t="s">
        <v>59</v>
      </c>
      <c r="C64" s="75"/>
      <c r="D64" s="75" t="s">
        <v>95</v>
      </c>
      <c r="E64" s="129">
        <v>0.02</v>
      </c>
      <c r="F64" s="66" t="s">
        <v>6</v>
      </c>
      <c r="G64" s="116">
        <f>G21*$E$47</f>
        <v>0</v>
      </c>
      <c r="H64" s="116">
        <f t="shared" ref="H64:AK64" si="110">H21*$E$47</f>
        <v>0</v>
      </c>
      <c r="I64" s="116">
        <f t="shared" si="110"/>
        <v>0</v>
      </c>
      <c r="J64" s="116">
        <f t="shared" si="110"/>
        <v>0</v>
      </c>
      <c r="K64" s="116">
        <f t="shared" si="110"/>
        <v>0</v>
      </c>
      <c r="L64" s="116">
        <f t="shared" si="110"/>
        <v>0</v>
      </c>
      <c r="M64" s="116">
        <f t="shared" si="110"/>
        <v>0</v>
      </c>
      <c r="N64" s="116">
        <f t="shared" si="110"/>
        <v>0</v>
      </c>
      <c r="O64" s="116">
        <f t="shared" si="110"/>
        <v>0</v>
      </c>
      <c r="P64" s="116">
        <f t="shared" si="110"/>
        <v>0</v>
      </c>
      <c r="Q64" s="116">
        <f t="shared" si="110"/>
        <v>0</v>
      </c>
      <c r="R64" s="116">
        <f t="shared" si="110"/>
        <v>0</v>
      </c>
      <c r="S64" s="116">
        <f t="shared" si="110"/>
        <v>0</v>
      </c>
      <c r="T64" s="116">
        <f t="shared" si="110"/>
        <v>0</v>
      </c>
      <c r="U64" s="116">
        <f t="shared" si="110"/>
        <v>0</v>
      </c>
      <c r="V64" s="116">
        <f t="shared" si="110"/>
        <v>0</v>
      </c>
      <c r="W64" s="116">
        <f t="shared" si="110"/>
        <v>0</v>
      </c>
      <c r="X64" s="116">
        <f t="shared" si="110"/>
        <v>0</v>
      </c>
      <c r="Y64" s="116">
        <f t="shared" si="110"/>
        <v>0</v>
      </c>
      <c r="Z64" s="116">
        <f t="shared" si="110"/>
        <v>0</v>
      </c>
      <c r="AA64" s="116">
        <f t="shared" si="110"/>
        <v>0</v>
      </c>
      <c r="AB64" s="116">
        <f t="shared" si="110"/>
        <v>0</v>
      </c>
      <c r="AC64" s="116">
        <f t="shared" si="110"/>
        <v>0</v>
      </c>
      <c r="AD64" s="116">
        <f t="shared" si="110"/>
        <v>0</v>
      </c>
      <c r="AE64" s="116">
        <f t="shared" si="110"/>
        <v>0</v>
      </c>
      <c r="AF64" s="116">
        <f t="shared" si="110"/>
        <v>0</v>
      </c>
      <c r="AG64" s="116">
        <f t="shared" si="110"/>
        <v>0</v>
      </c>
      <c r="AH64" s="116">
        <f t="shared" si="110"/>
        <v>0</v>
      </c>
      <c r="AI64" s="116">
        <f t="shared" si="110"/>
        <v>0</v>
      </c>
      <c r="AJ64" s="116">
        <f t="shared" si="110"/>
        <v>0</v>
      </c>
      <c r="AK64" s="116">
        <f t="shared" si="110"/>
        <v>0</v>
      </c>
    </row>
    <row r="65" spans="1:37" s="52" customFormat="1" ht="14.4" thickBot="1" x14ac:dyDescent="0.35">
      <c r="A65" s="144"/>
      <c r="B65" s="30" t="s">
        <v>60</v>
      </c>
      <c r="C65" s="58"/>
      <c r="D65" s="58"/>
      <c r="E65" s="132"/>
      <c r="F65" s="67"/>
      <c r="G65" s="131">
        <f>SUM(G51:G60)</f>
        <v>0</v>
      </c>
      <c r="H65" s="131">
        <f t="shared" ref="H65:AJ65" si="111">SUM(H51:H60)</f>
        <v>0</v>
      </c>
      <c r="I65" s="131">
        <f t="shared" si="111"/>
        <v>0</v>
      </c>
      <c r="J65" s="131">
        <f t="shared" si="111"/>
        <v>0</v>
      </c>
      <c r="K65" s="131">
        <f t="shared" si="111"/>
        <v>0</v>
      </c>
      <c r="L65" s="131">
        <f t="shared" si="111"/>
        <v>0</v>
      </c>
      <c r="M65" s="131">
        <f t="shared" si="111"/>
        <v>0</v>
      </c>
      <c r="N65" s="131">
        <f t="shared" si="111"/>
        <v>0</v>
      </c>
      <c r="O65" s="131">
        <f t="shared" si="111"/>
        <v>0</v>
      </c>
      <c r="P65" s="131">
        <f t="shared" si="111"/>
        <v>0</v>
      </c>
      <c r="Q65" s="131">
        <f t="shared" si="111"/>
        <v>0</v>
      </c>
      <c r="R65" s="131">
        <f t="shared" si="111"/>
        <v>0</v>
      </c>
      <c r="S65" s="131">
        <f t="shared" si="111"/>
        <v>0</v>
      </c>
      <c r="T65" s="131">
        <f t="shared" si="111"/>
        <v>0</v>
      </c>
      <c r="U65" s="131">
        <f t="shared" si="111"/>
        <v>0</v>
      </c>
      <c r="V65" s="131">
        <f t="shared" si="111"/>
        <v>0</v>
      </c>
      <c r="W65" s="131">
        <f t="shared" si="111"/>
        <v>0</v>
      </c>
      <c r="X65" s="131">
        <f t="shared" si="111"/>
        <v>0</v>
      </c>
      <c r="Y65" s="131">
        <f t="shared" si="111"/>
        <v>0</v>
      </c>
      <c r="Z65" s="131">
        <f t="shared" si="111"/>
        <v>0</v>
      </c>
      <c r="AA65" s="131">
        <f t="shared" si="111"/>
        <v>0</v>
      </c>
      <c r="AB65" s="131">
        <f t="shared" si="111"/>
        <v>0</v>
      </c>
      <c r="AC65" s="131">
        <f t="shared" si="111"/>
        <v>0</v>
      </c>
      <c r="AD65" s="131">
        <f t="shared" si="111"/>
        <v>0</v>
      </c>
      <c r="AE65" s="131">
        <f t="shared" si="111"/>
        <v>0</v>
      </c>
      <c r="AF65" s="131">
        <f t="shared" si="111"/>
        <v>0</v>
      </c>
      <c r="AG65" s="131">
        <f t="shared" si="111"/>
        <v>0</v>
      </c>
      <c r="AH65" s="131">
        <f t="shared" si="111"/>
        <v>0</v>
      </c>
      <c r="AI65" s="131">
        <f t="shared" si="111"/>
        <v>0</v>
      </c>
      <c r="AJ65" s="131">
        <f t="shared" si="111"/>
        <v>0</v>
      </c>
      <c r="AK65" s="131">
        <f t="shared" ref="AK65" si="112">SUM(AK51:AK60)</f>
        <v>0</v>
      </c>
    </row>
    <row r="66" spans="1:37" x14ac:dyDescent="0.3">
      <c r="A66" s="59"/>
      <c r="B66" s="35"/>
      <c r="C66" s="35"/>
      <c r="D66" s="25"/>
      <c r="E66" s="42" t="str">
        <f>IF(SUM(E51:E60)&lt;&gt;100%,"ERROR: Percentage sum does not equal 100%"," ")</f>
        <v xml:space="preserve"> </v>
      </c>
      <c r="F66" s="42"/>
      <c r="G66" s="122"/>
      <c r="H66" s="122"/>
      <c r="I66" s="122"/>
      <c r="J66" s="122"/>
      <c r="K66" s="122"/>
      <c r="L66" s="122"/>
      <c r="M66" s="122"/>
      <c r="N66" s="122"/>
      <c r="O66" s="122"/>
      <c r="P66" s="122"/>
      <c r="Q66" s="122"/>
      <c r="R66" s="133"/>
      <c r="S66" s="133"/>
      <c r="T66" s="133"/>
      <c r="U66" s="122"/>
      <c r="V66" s="122"/>
      <c r="W66" s="122"/>
      <c r="X66" s="122"/>
      <c r="Y66" s="122"/>
      <c r="Z66" s="122"/>
      <c r="AA66" s="122"/>
      <c r="AB66" s="122"/>
      <c r="AC66" s="122"/>
      <c r="AD66" s="122"/>
      <c r="AE66" s="122"/>
      <c r="AF66" s="122"/>
      <c r="AG66" s="122"/>
      <c r="AH66" s="122"/>
      <c r="AI66" s="122"/>
      <c r="AJ66" s="122"/>
      <c r="AK66" s="122"/>
    </row>
    <row r="67" spans="1:37" s="50" customFormat="1" x14ac:dyDescent="0.3">
      <c r="A67" s="49">
        <v>6</v>
      </c>
      <c r="B67" s="33" t="s">
        <v>54</v>
      </c>
      <c r="C67" s="33"/>
      <c r="D67" s="33"/>
      <c r="E67" s="65"/>
      <c r="F67" s="65"/>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row>
    <row r="68" spans="1:37" s="52" customFormat="1" x14ac:dyDescent="0.3">
      <c r="A68" s="138">
        <f>A67+0.01</f>
        <v>6.01</v>
      </c>
      <c r="B68" s="29" t="s">
        <v>83</v>
      </c>
      <c r="C68" s="72" t="s">
        <v>79</v>
      </c>
      <c r="D68" s="82" t="s">
        <v>111</v>
      </c>
      <c r="E68" s="127">
        <v>0.6</v>
      </c>
      <c r="F68" s="66" t="s">
        <v>6</v>
      </c>
      <c r="G68" s="116">
        <f>$E68*(G$30-G$78-G$79-G$80-G$81)</f>
        <v>0</v>
      </c>
      <c r="H68" s="116">
        <f t="shared" ref="H68:AK76" si="113">$E68*(H$30-H$78-H$79-H$80-H$81)</f>
        <v>0</v>
      </c>
      <c r="I68" s="116">
        <f t="shared" si="113"/>
        <v>0</v>
      </c>
      <c r="J68" s="116">
        <f t="shared" si="113"/>
        <v>0</v>
      </c>
      <c r="K68" s="116">
        <f t="shared" si="113"/>
        <v>0</v>
      </c>
      <c r="L68" s="116">
        <f t="shared" si="113"/>
        <v>0</v>
      </c>
      <c r="M68" s="116">
        <f t="shared" si="113"/>
        <v>0</v>
      </c>
      <c r="N68" s="116">
        <f t="shared" si="113"/>
        <v>0</v>
      </c>
      <c r="O68" s="116">
        <f t="shared" si="113"/>
        <v>0</v>
      </c>
      <c r="P68" s="116">
        <f t="shared" si="113"/>
        <v>0</v>
      </c>
      <c r="Q68" s="116">
        <f t="shared" si="113"/>
        <v>0</v>
      </c>
      <c r="R68" s="116">
        <f t="shared" si="113"/>
        <v>0</v>
      </c>
      <c r="S68" s="116">
        <f t="shared" si="113"/>
        <v>0</v>
      </c>
      <c r="T68" s="116">
        <f t="shared" si="113"/>
        <v>0</v>
      </c>
      <c r="U68" s="116">
        <f t="shared" si="113"/>
        <v>0</v>
      </c>
      <c r="V68" s="116">
        <f t="shared" si="113"/>
        <v>0</v>
      </c>
      <c r="W68" s="116">
        <f t="shared" si="113"/>
        <v>0</v>
      </c>
      <c r="X68" s="116">
        <f t="shared" si="113"/>
        <v>0</v>
      </c>
      <c r="Y68" s="116">
        <f t="shared" si="113"/>
        <v>0</v>
      </c>
      <c r="Z68" s="116">
        <f t="shared" si="113"/>
        <v>0</v>
      </c>
      <c r="AA68" s="116">
        <f t="shared" si="113"/>
        <v>0</v>
      </c>
      <c r="AB68" s="116">
        <f t="shared" si="113"/>
        <v>0</v>
      </c>
      <c r="AC68" s="116">
        <f t="shared" si="113"/>
        <v>0</v>
      </c>
      <c r="AD68" s="116">
        <f t="shared" si="113"/>
        <v>0</v>
      </c>
      <c r="AE68" s="116">
        <f t="shared" si="113"/>
        <v>0</v>
      </c>
      <c r="AF68" s="116">
        <f t="shared" si="113"/>
        <v>0</v>
      </c>
      <c r="AG68" s="116">
        <f t="shared" si="113"/>
        <v>0</v>
      </c>
      <c r="AH68" s="116">
        <f t="shared" si="113"/>
        <v>0</v>
      </c>
      <c r="AI68" s="116">
        <f t="shared" si="113"/>
        <v>0</v>
      </c>
      <c r="AJ68" s="116">
        <f t="shared" si="113"/>
        <v>0</v>
      </c>
      <c r="AK68" s="116">
        <f t="shared" si="113"/>
        <v>0</v>
      </c>
    </row>
    <row r="69" spans="1:37" s="52" customFormat="1" x14ac:dyDescent="0.3">
      <c r="A69" s="138">
        <f t="shared" ref="A69:A81" si="114">A68+0.01</f>
        <v>6.02</v>
      </c>
      <c r="B69" s="29" t="s">
        <v>84</v>
      </c>
      <c r="C69" s="74" t="s">
        <v>79</v>
      </c>
      <c r="D69" s="80" t="s">
        <v>111</v>
      </c>
      <c r="E69" s="128">
        <v>0.3</v>
      </c>
      <c r="F69" s="66" t="s">
        <v>6</v>
      </c>
      <c r="G69" s="116">
        <f t="shared" ref="G69:V77" si="115">$E69*(G$30-G$78-G$79-G$80-G$81)</f>
        <v>0</v>
      </c>
      <c r="H69" s="116">
        <f t="shared" si="115"/>
        <v>0</v>
      </c>
      <c r="I69" s="116">
        <f t="shared" si="115"/>
        <v>0</v>
      </c>
      <c r="J69" s="116">
        <f t="shared" si="115"/>
        <v>0</v>
      </c>
      <c r="K69" s="116">
        <f t="shared" si="115"/>
        <v>0</v>
      </c>
      <c r="L69" s="116">
        <f t="shared" si="115"/>
        <v>0</v>
      </c>
      <c r="M69" s="116">
        <f t="shared" si="115"/>
        <v>0</v>
      </c>
      <c r="N69" s="116">
        <f t="shared" si="115"/>
        <v>0</v>
      </c>
      <c r="O69" s="116">
        <f t="shared" si="115"/>
        <v>0</v>
      </c>
      <c r="P69" s="116">
        <f t="shared" si="115"/>
        <v>0</v>
      </c>
      <c r="Q69" s="116">
        <f t="shared" si="115"/>
        <v>0</v>
      </c>
      <c r="R69" s="116">
        <f t="shared" si="115"/>
        <v>0</v>
      </c>
      <c r="S69" s="116">
        <f t="shared" si="115"/>
        <v>0</v>
      </c>
      <c r="T69" s="116">
        <f t="shared" si="115"/>
        <v>0</v>
      </c>
      <c r="U69" s="116">
        <f t="shared" si="115"/>
        <v>0</v>
      </c>
      <c r="V69" s="116">
        <f t="shared" si="115"/>
        <v>0</v>
      </c>
      <c r="W69" s="116">
        <f t="shared" si="113"/>
        <v>0</v>
      </c>
      <c r="X69" s="116">
        <f t="shared" si="113"/>
        <v>0</v>
      </c>
      <c r="Y69" s="116">
        <f t="shared" si="113"/>
        <v>0</v>
      </c>
      <c r="Z69" s="116">
        <f t="shared" si="113"/>
        <v>0</v>
      </c>
      <c r="AA69" s="116">
        <f t="shared" si="113"/>
        <v>0</v>
      </c>
      <c r="AB69" s="116">
        <f t="shared" si="113"/>
        <v>0</v>
      </c>
      <c r="AC69" s="116">
        <f t="shared" si="113"/>
        <v>0</v>
      </c>
      <c r="AD69" s="116">
        <f t="shared" si="113"/>
        <v>0</v>
      </c>
      <c r="AE69" s="116">
        <f t="shared" si="113"/>
        <v>0</v>
      </c>
      <c r="AF69" s="116">
        <f t="shared" si="113"/>
        <v>0</v>
      </c>
      <c r="AG69" s="116">
        <f t="shared" si="113"/>
        <v>0</v>
      </c>
      <c r="AH69" s="116">
        <f t="shared" si="113"/>
        <v>0</v>
      </c>
      <c r="AI69" s="116">
        <f t="shared" si="113"/>
        <v>0</v>
      </c>
      <c r="AJ69" s="116">
        <f t="shared" si="113"/>
        <v>0</v>
      </c>
      <c r="AK69" s="116">
        <f t="shared" si="113"/>
        <v>0</v>
      </c>
    </row>
    <row r="70" spans="1:37" s="52" customFormat="1" x14ac:dyDescent="0.3">
      <c r="A70" s="138">
        <f t="shared" si="114"/>
        <v>6.0299999999999994</v>
      </c>
      <c r="B70" s="29" t="s">
        <v>85</v>
      </c>
      <c r="C70" s="74" t="s">
        <v>79</v>
      </c>
      <c r="D70" s="80" t="s">
        <v>111</v>
      </c>
      <c r="E70" s="128">
        <v>0</v>
      </c>
      <c r="F70" s="66" t="s">
        <v>6</v>
      </c>
      <c r="G70" s="116">
        <f t="shared" si="115"/>
        <v>0</v>
      </c>
      <c r="H70" s="116">
        <f t="shared" si="113"/>
        <v>0</v>
      </c>
      <c r="I70" s="116">
        <f t="shared" si="113"/>
        <v>0</v>
      </c>
      <c r="J70" s="116">
        <f t="shared" si="113"/>
        <v>0</v>
      </c>
      <c r="K70" s="116">
        <f t="shared" si="113"/>
        <v>0</v>
      </c>
      <c r="L70" s="116">
        <f t="shared" si="113"/>
        <v>0</v>
      </c>
      <c r="M70" s="116">
        <f t="shared" si="113"/>
        <v>0</v>
      </c>
      <c r="N70" s="116">
        <f t="shared" si="113"/>
        <v>0</v>
      </c>
      <c r="O70" s="116">
        <f t="shared" si="113"/>
        <v>0</v>
      </c>
      <c r="P70" s="116">
        <f t="shared" si="113"/>
        <v>0</v>
      </c>
      <c r="Q70" s="116">
        <f t="shared" si="113"/>
        <v>0</v>
      </c>
      <c r="R70" s="116">
        <f t="shared" si="113"/>
        <v>0</v>
      </c>
      <c r="S70" s="116">
        <f t="shared" si="113"/>
        <v>0</v>
      </c>
      <c r="T70" s="116">
        <f t="shared" si="113"/>
        <v>0</v>
      </c>
      <c r="U70" s="116">
        <f t="shared" si="113"/>
        <v>0</v>
      </c>
      <c r="V70" s="116">
        <f t="shared" si="113"/>
        <v>0</v>
      </c>
      <c r="W70" s="116">
        <f t="shared" si="113"/>
        <v>0</v>
      </c>
      <c r="X70" s="116">
        <f t="shared" si="113"/>
        <v>0</v>
      </c>
      <c r="Y70" s="116">
        <f t="shared" si="113"/>
        <v>0</v>
      </c>
      <c r="Z70" s="116">
        <f t="shared" si="113"/>
        <v>0</v>
      </c>
      <c r="AA70" s="116">
        <f t="shared" si="113"/>
        <v>0</v>
      </c>
      <c r="AB70" s="116">
        <f t="shared" si="113"/>
        <v>0</v>
      </c>
      <c r="AC70" s="116">
        <f t="shared" si="113"/>
        <v>0</v>
      </c>
      <c r="AD70" s="116">
        <f t="shared" si="113"/>
        <v>0</v>
      </c>
      <c r="AE70" s="116">
        <f t="shared" si="113"/>
        <v>0</v>
      </c>
      <c r="AF70" s="116">
        <f t="shared" si="113"/>
        <v>0</v>
      </c>
      <c r="AG70" s="116">
        <f t="shared" si="113"/>
        <v>0</v>
      </c>
      <c r="AH70" s="116">
        <f t="shared" si="113"/>
        <v>0</v>
      </c>
      <c r="AI70" s="116">
        <f t="shared" si="113"/>
        <v>0</v>
      </c>
      <c r="AJ70" s="116">
        <f t="shared" si="113"/>
        <v>0</v>
      </c>
      <c r="AK70" s="116">
        <f t="shared" si="113"/>
        <v>0</v>
      </c>
    </row>
    <row r="71" spans="1:37" s="52" customFormat="1" x14ac:dyDescent="0.3">
      <c r="A71" s="138">
        <f t="shared" si="114"/>
        <v>6.0399999999999991</v>
      </c>
      <c r="B71" s="29" t="s">
        <v>86</v>
      </c>
      <c r="C71" s="74" t="s">
        <v>80</v>
      </c>
      <c r="D71" s="80" t="s">
        <v>111</v>
      </c>
      <c r="E71" s="128">
        <v>0</v>
      </c>
      <c r="F71" s="66" t="s">
        <v>6</v>
      </c>
      <c r="G71" s="116">
        <f t="shared" si="115"/>
        <v>0</v>
      </c>
      <c r="H71" s="116">
        <f t="shared" si="113"/>
        <v>0</v>
      </c>
      <c r="I71" s="116">
        <f t="shared" si="113"/>
        <v>0</v>
      </c>
      <c r="J71" s="116">
        <f t="shared" si="113"/>
        <v>0</v>
      </c>
      <c r="K71" s="116">
        <f t="shared" si="113"/>
        <v>0</v>
      </c>
      <c r="L71" s="116">
        <f t="shared" si="113"/>
        <v>0</v>
      </c>
      <c r="M71" s="116">
        <f t="shared" si="113"/>
        <v>0</v>
      </c>
      <c r="N71" s="116">
        <f t="shared" si="113"/>
        <v>0</v>
      </c>
      <c r="O71" s="116">
        <f t="shared" si="113"/>
        <v>0</v>
      </c>
      <c r="P71" s="116">
        <f t="shared" si="113"/>
        <v>0</v>
      </c>
      <c r="Q71" s="116">
        <f t="shared" si="113"/>
        <v>0</v>
      </c>
      <c r="R71" s="116">
        <f t="shared" si="113"/>
        <v>0</v>
      </c>
      <c r="S71" s="116">
        <f t="shared" si="113"/>
        <v>0</v>
      </c>
      <c r="T71" s="116">
        <f t="shared" si="113"/>
        <v>0</v>
      </c>
      <c r="U71" s="116">
        <f t="shared" si="113"/>
        <v>0</v>
      </c>
      <c r="V71" s="116">
        <f t="shared" si="113"/>
        <v>0</v>
      </c>
      <c r="W71" s="116">
        <f t="shared" si="113"/>
        <v>0</v>
      </c>
      <c r="X71" s="116">
        <f t="shared" si="113"/>
        <v>0</v>
      </c>
      <c r="Y71" s="116">
        <f t="shared" si="113"/>
        <v>0</v>
      </c>
      <c r="Z71" s="116">
        <f t="shared" si="113"/>
        <v>0</v>
      </c>
      <c r="AA71" s="116">
        <f t="shared" si="113"/>
        <v>0</v>
      </c>
      <c r="AB71" s="116">
        <f t="shared" si="113"/>
        <v>0</v>
      </c>
      <c r="AC71" s="116">
        <f t="shared" si="113"/>
        <v>0</v>
      </c>
      <c r="AD71" s="116">
        <f t="shared" si="113"/>
        <v>0</v>
      </c>
      <c r="AE71" s="116">
        <f t="shared" si="113"/>
        <v>0</v>
      </c>
      <c r="AF71" s="116">
        <f t="shared" si="113"/>
        <v>0</v>
      </c>
      <c r="AG71" s="116">
        <f t="shared" si="113"/>
        <v>0</v>
      </c>
      <c r="AH71" s="116">
        <f t="shared" si="113"/>
        <v>0</v>
      </c>
      <c r="AI71" s="116">
        <f t="shared" si="113"/>
        <v>0</v>
      </c>
      <c r="AJ71" s="116">
        <f t="shared" si="113"/>
        <v>0</v>
      </c>
      <c r="AK71" s="116">
        <f t="shared" si="113"/>
        <v>0</v>
      </c>
    </row>
    <row r="72" spans="1:37" s="52" customFormat="1" x14ac:dyDescent="0.3">
      <c r="A72" s="138">
        <f t="shared" si="114"/>
        <v>6.0499999999999989</v>
      </c>
      <c r="B72" s="29" t="s">
        <v>87</v>
      </c>
      <c r="C72" s="74" t="s">
        <v>81</v>
      </c>
      <c r="D72" s="80" t="s">
        <v>111</v>
      </c>
      <c r="E72" s="128">
        <v>0.1</v>
      </c>
      <c r="F72" s="66" t="s">
        <v>6</v>
      </c>
      <c r="G72" s="116">
        <f t="shared" si="115"/>
        <v>0</v>
      </c>
      <c r="H72" s="116">
        <f t="shared" si="113"/>
        <v>0</v>
      </c>
      <c r="I72" s="116">
        <f t="shared" si="113"/>
        <v>0</v>
      </c>
      <c r="J72" s="116">
        <f t="shared" si="113"/>
        <v>0</v>
      </c>
      <c r="K72" s="116">
        <f t="shared" si="113"/>
        <v>0</v>
      </c>
      <c r="L72" s="116">
        <f t="shared" si="113"/>
        <v>0</v>
      </c>
      <c r="M72" s="116">
        <f t="shared" si="113"/>
        <v>0</v>
      </c>
      <c r="N72" s="116">
        <f t="shared" si="113"/>
        <v>0</v>
      </c>
      <c r="O72" s="116">
        <f t="shared" si="113"/>
        <v>0</v>
      </c>
      <c r="P72" s="116">
        <f t="shared" si="113"/>
        <v>0</v>
      </c>
      <c r="Q72" s="116">
        <f t="shared" si="113"/>
        <v>0</v>
      </c>
      <c r="R72" s="116">
        <f t="shared" si="113"/>
        <v>0</v>
      </c>
      <c r="S72" s="116">
        <f t="shared" si="113"/>
        <v>0</v>
      </c>
      <c r="T72" s="116">
        <f t="shared" si="113"/>
        <v>0</v>
      </c>
      <c r="U72" s="116">
        <f t="shared" si="113"/>
        <v>0</v>
      </c>
      <c r="V72" s="116">
        <f t="shared" si="113"/>
        <v>0</v>
      </c>
      <c r="W72" s="116">
        <f t="shared" si="113"/>
        <v>0</v>
      </c>
      <c r="X72" s="116">
        <f t="shared" si="113"/>
        <v>0</v>
      </c>
      <c r="Y72" s="116">
        <f t="shared" si="113"/>
        <v>0</v>
      </c>
      <c r="Z72" s="116">
        <f t="shared" si="113"/>
        <v>0</v>
      </c>
      <c r="AA72" s="116">
        <f t="shared" si="113"/>
        <v>0</v>
      </c>
      <c r="AB72" s="116">
        <f t="shared" si="113"/>
        <v>0</v>
      </c>
      <c r="AC72" s="116">
        <f t="shared" si="113"/>
        <v>0</v>
      </c>
      <c r="AD72" s="116">
        <f t="shared" si="113"/>
        <v>0</v>
      </c>
      <c r="AE72" s="116">
        <f t="shared" si="113"/>
        <v>0</v>
      </c>
      <c r="AF72" s="116">
        <f t="shared" si="113"/>
        <v>0</v>
      </c>
      <c r="AG72" s="116">
        <f t="shared" si="113"/>
        <v>0</v>
      </c>
      <c r="AH72" s="116">
        <f t="shared" si="113"/>
        <v>0</v>
      </c>
      <c r="AI72" s="116">
        <f t="shared" si="113"/>
        <v>0</v>
      </c>
      <c r="AJ72" s="116">
        <f t="shared" si="113"/>
        <v>0</v>
      </c>
      <c r="AK72" s="116">
        <f t="shared" si="113"/>
        <v>0</v>
      </c>
    </row>
    <row r="73" spans="1:37" s="52" customFormat="1" x14ac:dyDescent="0.3">
      <c r="A73" s="138">
        <f t="shared" si="114"/>
        <v>6.0599999999999987</v>
      </c>
      <c r="B73" s="29" t="s">
        <v>88</v>
      </c>
      <c r="C73" s="74" t="s">
        <v>82</v>
      </c>
      <c r="D73" s="80" t="s">
        <v>111</v>
      </c>
      <c r="E73" s="128">
        <v>0</v>
      </c>
      <c r="F73" s="66" t="s">
        <v>6</v>
      </c>
      <c r="G73" s="116">
        <f t="shared" si="115"/>
        <v>0</v>
      </c>
      <c r="H73" s="116">
        <f t="shared" si="113"/>
        <v>0</v>
      </c>
      <c r="I73" s="116">
        <f t="shared" si="113"/>
        <v>0</v>
      </c>
      <c r="J73" s="116">
        <f t="shared" si="113"/>
        <v>0</v>
      </c>
      <c r="K73" s="116">
        <f t="shared" si="113"/>
        <v>0</v>
      </c>
      <c r="L73" s="116">
        <f t="shared" si="113"/>
        <v>0</v>
      </c>
      <c r="M73" s="116">
        <f t="shared" si="113"/>
        <v>0</v>
      </c>
      <c r="N73" s="116">
        <f t="shared" si="113"/>
        <v>0</v>
      </c>
      <c r="O73" s="116">
        <f t="shared" si="113"/>
        <v>0</v>
      </c>
      <c r="P73" s="116">
        <f t="shared" si="113"/>
        <v>0</v>
      </c>
      <c r="Q73" s="116">
        <f t="shared" si="113"/>
        <v>0</v>
      </c>
      <c r="R73" s="116">
        <f t="shared" si="113"/>
        <v>0</v>
      </c>
      <c r="S73" s="116">
        <f t="shared" si="113"/>
        <v>0</v>
      </c>
      <c r="T73" s="116">
        <f t="shared" si="113"/>
        <v>0</v>
      </c>
      <c r="U73" s="116">
        <f t="shared" si="113"/>
        <v>0</v>
      </c>
      <c r="V73" s="116">
        <f t="shared" si="113"/>
        <v>0</v>
      </c>
      <c r="W73" s="116">
        <f t="shared" si="113"/>
        <v>0</v>
      </c>
      <c r="X73" s="116">
        <f t="shared" si="113"/>
        <v>0</v>
      </c>
      <c r="Y73" s="116">
        <f t="shared" si="113"/>
        <v>0</v>
      </c>
      <c r="Z73" s="116">
        <f t="shared" si="113"/>
        <v>0</v>
      </c>
      <c r="AA73" s="116">
        <f t="shared" si="113"/>
        <v>0</v>
      </c>
      <c r="AB73" s="116">
        <f t="shared" si="113"/>
        <v>0</v>
      </c>
      <c r="AC73" s="116">
        <f t="shared" si="113"/>
        <v>0</v>
      </c>
      <c r="AD73" s="116">
        <f t="shared" si="113"/>
        <v>0</v>
      </c>
      <c r="AE73" s="116">
        <f t="shared" si="113"/>
        <v>0</v>
      </c>
      <c r="AF73" s="116">
        <f t="shared" si="113"/>
        <v>0</v>
      </c>
      <c r="AG73" s="116">
        <f t="shared" si="113"/>
        <v>0</v>
      </c>
      <c r="AH73" s="116">
        <f t="shared" si="113"/>
        <v>0</v>
      </c>
      <c r="AI73" s="116">
        <f t="shared" si="113"/>
        <v>0</v>
      </c>
      <c r="AJ73" s="116">
        <f t="shared" si="113"/>
        <v>0</v>
      </c>
      <c r="AK73" s="116">
        <f t="shared" si="113"/>
        <v>0</v>
      </c>
    </row>
    <row r="74" spans="1:37" s="52" customFormat="1" x14ac:dyDescent="0.3">
      <c r="A74" s="138">
        <f t="shared" si="114"/>
        <v>6.0699999999999985</v>
      </c>
      <c r="B74" s="29" t="s">
        <v>89</v>
      </c>
      <c r="C74" s="74" t="s">
        <v>82</v>
      </c>
      <c r="D74" s="80" t="s">
        <v>111</v>
      </c>
      <c r="E74" s="128">
        <v>0</v>
      </c>
      <c r="F74" s="66" t="s">
        <v>6</v>
      </c>
      <c r="G74" s="116">
        <f t="shared" si="115"/>
        <v>0</v>
      </c>
      <c r="H74" s="116">
        <f t="shared" si="113"/>
        <v>0</v>
      </c>
      <c r="I74" s="116">
        <f t="shared" si="113"/>
        <v>0</v>
      </c>
      <c r="J74" s="116">
        <f t="shared" si="113"/>
        <v>0</v>
      </c>
      <c r="K74" s="116">
        <f t="shared" si="113"/>
        <v>0</v>
      </c>
      <c r="L74" s="116">
        <f t="shared" si="113"/>
        <v>0</v>
      </c>
      <c r="M74" s="116">
        <f t="shared" si="113"/>
        <v>0</v>
      </c>
      <c r="N74" s="116">
        <f t="shared" si="113"/>
        <v>0</v>
      </c>
      <c r="O74" s="116">
        <f t="shared" si="113"/>
        <v>0</v>
      </c>
      <c r="P74" s="116">
        <f t="shared" si="113"/>
        <v>0</v>
      </c>
      <c r="Q74" s="116">
        <f t="shared" si="113"/>
        <v>0</v>
      </c>
      <c r="R74" s="116">
        <f t="shared" si="113"/>
        <v>0</v>
      </c>
      <c r="S74" s="116">
        <f t="shared" si="113"/>
        <v>0</v>
      </c>
      <c r="T74" s="116">
        <f t="shared" si="113"/>
        <v>0</v>
      </c>
      <c r="U74" s="116">
        <f t="shared" si="113"/>
        <v>0</v>
      </c>
      <c r="V74" s="116">
        <f t="shared" si="113"/>
        <v>0</v>
      </c>
      <c r="W74" s="116">
        <f t="shared" si="113"/>
        <v>0</v>
      </c>
      <c r="X74" s="116">
        <f t="shared" si="113"/>
        <v>0</v>
      </c>
      <c r="Y74" s="116">
        <f t="shared" si="113"/>
        <v>0</v>
      </c>
      <c r="Z74" s="116">
        <f t="shared" si="113"/>
        <v>0</v>
      </c>
      <c r="AA74" s="116">
        <f t="shared" si="113"/>
        <v>0</v>
      </c>
      <c r="AB74" s="116">
        <f t="shared" si="113"/>
        <v>0</v>
      </c>
      <c r="AC74" s="116">
        <f t="shared" si="113"/>
        <v>0</v>
      </c>
      <c r="AD74" s="116">
        <f t="shared" si="113"/>
        <v>0</v>
      </c>
      <c r="AE74" s="116">
        <f t="shared" si="113"/>
        <v>0</v>
      </c>
      <c r="AF74" s="116">
        <f t="shared" si="113"/>
        <v>0</v>
      </c>
      <c r="AG74" s="116">
        <f t="shared" si="113"/>
        <v>0</v>
      </c>
      <c r="AH74" s="116">
        <f t="shared" si="113"/>
        <v>0</v>
      </c>
      <c r="AI74" s="116">
        <f t="shared" si="113"/>
        <v>0</v>
      </c>
      <c r="AJ74" s="116">
        <f t="shared" si="113"/>
        <v>0</v>
      </c>
      <c r="AK74" s="116">
        <f t="shared" si="113"/>
        <v>0</v>
      </c>
    </row>
    <row r="75" spans="1:37" s="52" customFormat="1" x14ac:dyDescent="0.3">
      <c r="A75" s="138">
        <f t="shared" si="114"/>
        <v>6.0799999999999983</v>
      </c>
      <c r="B75" s="29" t="s">
        <v>90</v>
      </c>
      <c r="C75" s="74" t="s">
        <v>82</v>
      </c>
      <c r="D75" s="80" t="s">
        <v>111</v>
      </c>
      <c r="E75" s="128">
        <v>0</v>
      </c>
      <c r="F75" s="66" t="s">
        <v>6</v>
      </c>
      <c r="G75" s="116">
        <f t="shared" si="115"/>
        <v>0</v>
      </c>
      <c r="H75" s="116">
        <f t="shared" si="113"/>
        <v>0</v>
      </c>
      <c r="I75" s="116">
        <f t="shared" si="113"/>
        <v>0</v>
      </c>
      <c r="J75" s="116">
        <f t="shared" si="113"/>
        <v>0</v>
      </c>
      <c r="K75" s="116">
        <f t="shared" si="113"/>
        <v>0</v>
      </c>
      <c r="L75" s="116">
        <f t="shared" si="113"/>
        <v>0</v>
      </c>
      <c r="M75" s="116">
        <f t="shared" si="113"/>
        <v>0</v>
      </c>
      <c r="N75" s="116">
        <f t="shared" si="113"/>
        <v>0</v>
      </c>
      <c r="O75" s="116">
        <f t="shared" si="113"/>
        <v>0</v>
      </c>
      <c r="P75" s="116">
        <f t="shared" si="113"/>
        <v>0</v>
      </c>
      <c r="Q75" s="116">
        <f t="shared" si="113"/>
        <v>0</v>
      </c>
      <c r="R75" s="116">
        <f t="shared" si="113"/>
        <v>0</v>
      </c>
      <c r="S75" s="116">
        <f t="shared" si="113"/>
        <v>0</v>
      </c>
      <c r="T75" s="116">
        <f t="shared" si="113"/>
        <v>0</v>
      </c>
      <c r="U75" s="116">
        <f t="shared" si="113"/>
        <v>0</v>
      </c>
      <c r="V75" s="116">
        <f t="shared" si="113"/>
        <v>0</v>
      </c>
      <c r="W75" s="116">
        <f t="shared" si="113"/>
        <v>0</v>
      </c>
      <c r="X75" s="116">
        <f t="shared" si="113"/>
        <v>0</v>
      </c>
      <c r="Y75" s="116">
        <f t="shared" si="113"/>
        <v>0</v>
      </c>
      <c r="Z75" s="116">
        <f t="shared" si="113"/>
        <v>0</v>
      </c>
      <c r="AA75" s="116">
        <f t="shared" si="113"/>
        <v>0</v>
      </c>
      <c r="AB75" s="116">
        <f t="shared" si="113"/>
        <v>0</v>
      </c>
      <c r="AC75" s="116">
        <f t="shared" si="113"/>
        <v>0</v>
      </c>
      <c r="AD75" s="116">
        <f t="shared" si="113"/>
        <v>0</v>
      </c>
      <c r="AE75" s="116">
        <f t="shared" si="113"/>
        <v>0</v>
      </c>
      <c r="AF75" s="116">
        <f t="shared" si="113"/>
        <v>0</v>
      </c>
      <c r="AG75" s="116">
        <f t="shared" si="113"/>
        <v>0</v>
      </c>
      <c r="AH75" s="116">
        <f t="shared" si="113"/>
        <v>0</v>
      </c>
      <c r="AI75" s="116">
        <f t="shared" si="113"/>
        <v>0</v>
      </c>
      <c r="AJ75" s="116">
        <f t="shared" si="113"/>
        <v>0</v>
      </c>
      <c r="AK75" s="116">
        <f t="shared" si="113"/>
        <v>0</v>
      </c>
    </row>
    <row r="76" spans="1:37" s="52" customFormat="1" x14ac:dyDescent="0.3">
      <c r="A76" s="138">
        <f t="shared" si="114"/>
        <v>6.0899999999999981</v>
      </c>
      <c r="B76" s="29" t="s">
        <v>91</v>
      </c>
      <c r="C76" s="74" t="s">
        <v>82</v>
      </c>
      <c r="D76" s="80" t="s">
        <v>111</v>
      </c>
      <c r="E76" s="128">
        <v>0</v>
      </c>
      <c r="F76" s="66" t="s">
        <v>6</v>
      </c>
      <c r="G76" s="116">
        <f t="shared" si="115"/>
        <v>0</v>
      </c>
      <c r="H76" s="116">
        <f t="shared" si="113"/>
        <v>0</v>
      </c>
      <c r="I76" s="116">
        <f t="shared" si="113"/>
        <v>0</v>
      </c>
      <c r="J76" s="116">
        <f t="shared" si="113"/>
        <v>0</v>
      </c>
      <c r="K76" s="116">
        <f t="shared" si="113"/>
        <v>0</v>
      </c>
      <c r="L76" s="116">
        <f t="shared" si="113"/>
        <v>0</v>
      </c>
      <c r="M76" s="116">
        <f t="shared" si="113"/>
        <v>0</v>
      </c>
      <c r="N76" s="116">
        <f t="shared" si="113"/>
        <v>0</v>
      </c>
      <c r="O76" s="116">
        <f t="shared" si="113"/>
        <v>0</v>
      </c>
      <c r="P76" s="116">
        <f t="shared" si="113"/>
        <v>0</v>
      </c>
      <c r="Q76" s="116">
        <f t="shared" si="113"/>
        <v>0</v>
      </c>
      <c r="R76" s="116">
        <f t="shared" si="113"/>
        <v>0</v>
      </c>
      <c r="S76" s="116">
        <f t="shared" si="113"/>
        <v>0</v>
      </c>
      <c r="T76" s="116">
        <f t="shared" si="113"/>
        <v>0</v>
      </c>
      <c r="U76" s="116">
        <f t="shared" si="113"/>
        <v>0</v>
      </c>
      <c r="V76" s="116">
        <f t="shared" si="113"/>
        <v>0</v>
      </c>
      <c r="W76" s="116">
        <f t="shared" si="113"/>
        <v>0</v>
      </c>
      <c r="X76" s="116">
        <f t="shared" si="113"/>
        <v>0</v>
      </c>
      <c r="Y76" s="116">
        <f t="shared" si="113"/>
        <v>0</v>
      </c>
      <c r="Z76" s="116">
        <f t="shared" si="113"/>
        <v>0</v>
      </c>
      <c r="AA76" s="116">
        <f t="shared" si="113"/>
        <v>0</v>
      </c>
      <c r="AB76" s="116">
        <f t="shared" si="113"/>
        <v>0</v>
      </c>
      <c r="AC76" s="116">
        <f t="shared" si="113"/>
        <v>0</v>
      </c>
      <c r="AD76" s="116">
        <f t="shared" si="113"/>
        <v>0</v>
      </c>
      <c r="AE76" s="116">
        <f t="shared" si="113"/>
        <v>0</v>
      </c>
      <c r="AF76" s="116">
        <f t="shared" si="113"/>
        <v>0</v>
      </c>
      <c r="AG76" s="116">
        <f t="shared" si="113"/>
        <v>0</v>
      </c>
      <c r="AH76" s="116">
        <f t="shared" si="113"/>
        <v>0</v>
      </c>
      <c r="AI76" s="116">
        <f t="shared" si="113"/>
        <v>0</v>
      </c>
      <c r="AJ76" s="116">
        <f t="shared" si="113"/>
        <v>0</v>
      </c>
      <c r="AK76" s="116">
        <f t="shared" si="113"/>
        <v>0</v>
      </c>
    </row>
    <row r="77" spans="1:37" s="52" customFormat="1" x14ac:dyDescent="0.3">
      <c r="A77" s="138">
        <f t="shared" si="114"/>
        <v>6.0999999999999979</v>
      </c>
      <c r="B77" s="29" t="s">
        <v>92</v>
      </c>
      <c r="C77" s="61" t="s">
        <v>82</v>
      </c>
      <c r="D77" s="145" t="s">
        <v>111</v>
      </c>
      <c r="E77" s="146">
        <v>0</v>
      </c>
      <c r="F77" s="66" t="s">
        <v>6</v>
      </c>
      <c r="G77" s="116">
        <f t="shared" si="115"/>
        <v>0</v>
      </c>
      <c r="H77" s="116">
        <f t="shared" ref="H77:AK77" si="116">$E77*(H$30-H$78-H$79-H$80-H$81)</f>
        <v>0</v>
      </c>
      <c r="I77" s="116">
        <f t="shared" si="116"/>
        <v>0</v>
      </c>
      <c r="J77" s="116">
        <f t="shared" si="116"/>
        <v>0</v>
      </c>
      <c r="K77" s="116">
        <f t="shared" si="116"/>
        <v>0</v>
      </c>
      <c r="L77" s="116">
        <f t="shared" si="116"/>
        <v>0</v>
      </c>
      <c r="M77" s="116">
        <f t="shared" si="116"/>
        <v>0</v>
      </c>
      <c r="N77" s="116">
        <f t="shared" si="116"/>
        <v>0</v>
      </c>
      <c r="O77" s="116">
        <f t="shared" si="116"/>
        <v>0</v>
      </c>
      <c r="P77" s="116">
        <f t="shared" si="116"/>
        <v>0</v>
      </c>
      <c r="Q77" s="116">
        <f t="shared" si="116"/>
        <v>0</v>
      </c>
      <c r="R77" s="116">
        <f t="shared" si="116"/>
        <v>0</v>
      </c>
      <c r="S77" s="116">
        <f t="shared" si="116"/>
        <v>0</v>
      </c>
      <c r="T77" s="116">
        <f t="shared" si="116"/>
        <v>0</v>
      </c>
      <c r="U77" s="116">
        <f t="shared" si="116"/>
        <v>0</v>
      </c>
      <c r="V77" s="116">
        <f t="shared" si="116"/>
        <v>0</v>
      </c>
      <c r="W77" s="116">
        <f t="shared" si="116"/>
        <v>0</v>
      </c>
      <c r="X77" s="116">
        <f t="shared" si="116"/>
        <v>0</v>
      </c>
      <c r="Y77" s="116">
        <f t="shared" si="116"/>
        <v>0</v>
      </c>
      <c r="Z77" s="116">
        <f t="shared" si="116"/>
        <v>0</v>
      </c>
      <c r="AA77" s="116">
        <f t="shared" si="116"/>
        <v>0</v>
      </c>
      <c r="AB77" s="116">
        <f t="shared" si="116"/>
        <v>0</v>
      </c>
      <c r="AC77" s="116">
        <f t="shared" si="116"/>
        <v>0</v>
      </c>
      <c r="AD77" s="116">
        <f t="shared" si="116"/>
        <v>0</v>
      </c>
      <c r="AE77" s="116">
        <f t="shared" si="116"/>
        <v>0</v>
      </c>
      <c r="AF77" s="116">
        <f t="shared" si="116"/>
        <v>0</v>
      </c>
      <c r="AG77" s="116">
        <f t="shared" si="116"/>
        <v>0</v>
      </c>
      <c r="AH77" s="116">
        <f t="shared" si="116"/>
        <v>0</v>
      </c>
      <c r="AI77" s="116">
        <f t="shared" si="116"/>
        <v>0</v>
      </c>
      <c r="AJ77" s="116">
        <f t="shared" si="116"/>
        <v>0</v>
      </c>
      <c r="AK77" s="116">
        <f t="shared" si="116"/>
        <v>0</v>
      </c>
    </row>
    <row r="78" spans="1:37" s="52" customFormat="1" x14ac:dyDescent="0.3">
      <c r="A78" s="138">
        <f t="shared" si="114"/>
        <v>6.1099999999999977</v>
      </c>
      <c r="B78" s="147" t="s">
        <v>50</v>
      </c>
      <c r="C78" s="148"/>
      <c r="D78" s="148" t="s">
        <v>93</v>
      </c>
      <c r="E78" s="162">
        <v>0.4</v>
      </c>
      <c r="F78" s="149" t="s">
        <v>6</v>
      </c>
      <c r="G78" s="150">
        <f>(SUM($E$68:$E$71)*G30)*$E$78</f>
        <v>0</v>
      </c>
      <c r="H78" s="150">
        <f t="shared" ref="H78:AK78" si="117">(SUM($E$68:$E$71)*H30)*$E$78</f>
        <v>0</v>
      </c>
      <c r="I78" s="150">
        <f t="shared" si="117"/>
        <v>0</v>
      </c>
      <c r="J78" s="150">
        <f t="shared" si="117"/>
        <v>0</v>
      </c>
      <c r="K78" s="150">
        <f t="shared" si="117"/>
        <v>0</v>
      </c>
      <c r="L78" s="150">
        <f t="shared" si="117"/>
        <v>0</v>
      </c>
      <c r="M78" s="150">
        <f t="shared" si="117"/>
        <v>0</v>
      </c>
      <c r="N78" s="150">
        <f t="shared" si="117"/>
        <v>0</v>
      </c>
      <c r="O78" s="150">
        <f t="shared" si="117"/>
        <v>0</v>
      </c>
      <c r="P78" s="150">
        <f t="shared" si="117"/>
        <v>0</v>
      </c>
      <c r="Q78" s="150">
        <f t="shared" si="117"/>
        <v>0</v>
      </c>
      <c r="R78" s="150">
        <f t="shared" si="117"/>
        <v>0</v>
      </c>
      <c r="S78" s="150">
        <f t="shared" si="117"/>
        <v>0</v>
      </c>
      <c r="T78" s="150">
        <f t="shared" si="117"/>
        <v>0</v>
      </c>
      <c r="U78" s="150">
        <f t="shared" si="117"/>
        <v>0</v>
      </c>
      <c r="V78" s="150">
        <f t="shared" si="117"/>
        <v>0</v>
      </c>
      <c r="W78" s="150">
        <f t="shared" si="117"/>
        <v>0</v>
      </c>
      <c r="X78" s="150">
        <f t="shared" si="117"/>
        <v>0</v>
      </c>
      <c r="Y78" s="150">
        <f t="shared" si="117"/>
        <v>0</v>
      </c>
      <c r="Z78" s="150">
        <f t="shared" si="117"/>
        <v>0</v>
      </c>
      <c r="AA78" s="150">
        <f t="shared" si="117"/>
        <v>0</v>
      </c>
      <c r="AB78" s="150">
        <f t="shared" si="117"/>
        <v>0</v>
      </c>
      <c r="AC78" s="150">
        <f t="shared" si="117"/>
        <v>0</v>
      </c>
      <c r="AD78" s="150">
        <f t="shared" si="117"/>
        <v>0</v>
      </c>
      <c r="AE78" s="150">
        <f t="shared" si="117"/>
        <v>0</v>
      </c>
      <c r="AF78" s="150">
        <f t="shared" si="117"/>
        <v>0</v>
      </c>
      <c r="AG78" s="150">
        <f t="shared" si="117"/>
        <v>0</v>
      </c>
      <c r="AH78" s="150">
        <f t="shared" si="117"/>
        <v>0</v>
      </c>
      <c r="AI78" s="150">
        <f t="shared" si="117"/>
        <v>0</v>
      </c>
      <c r="AJ78" s="150">
        <f t="shared" si="117"/>
        <v>0</v>
      </c>
      <c r="AK78" s="150">
        <f t="shared" si="117"/>
        <v>0</v>
      </c>
    </row>
    <row r="79" spans="1:37" s="52" customFormat="1" x14ac:dyDescent="0.3">
      <c r="A79" s="138">
        <f t="shared" si="114"/>
        <v>6.1199999999999974</v>
      </c>
      <c r="B79" s="29" t="s">
        <v>51</v>
      </c>
      <c r="C79" s="74"/>
      <c r="D79" s="74" t="s">
        <v>94</v>
      </c>
      <c r="E79" s="128">
        <v>0.05</v>
      </c>
      <c r="F79" s="66" t="s">
        <v>6</v>
      </c>
      <c r="G79" s="116">
        <f>$E$79*$E$72*G30</f>
        <v>0</v>
      </c>
      <c r="H79" s="116">
        <f t="shared" ref="H79:AK79" si="118">$E$79*$E$72*H30</f>
        <v>0</v>
      </c>
      <c r="I79" s="116">
        <f t="shared" si="118"/>
        <v>0</v>
      </c>
      <c r="J79" s="116">
        <f t="shared" si="118"/>
        <v>0</v>
      </c>
      <c r="K79" s="116">
        <f t="shared" si="118"/>
        <v>0</v>
      </c>
      <c r="L79" s="116">
        <f t="shared" si="118"/>
        <v>0</v>
      </c>
      <c r="M79" s="116">
        <f t="shared" si="118"/>
        <v>0</v>
      </c>
      <c r="N79" s="116">
        <f t="shared" si="118"/>
        <v>0</v>
      </c>
      <c r="O79" s="116">
        <f t="shared" si="118"/>
        <v>0</v>
      </c>
      <c r="P79" s="116">
        <f t="shared" si="118"/>
        <v>0</v>
      </c>
      <c r="Q79" s="116">
        <f t="shared" si="118"/>
        <v>0</v>
      </c>
      <c r="R79" s="116">
        <f t="shared" si="118"/>
        <v>0</v>
      </c>
      <c r="S79" s="116">
        <f t="shared" si="118"/>
        <v>0</v>
      </c>
      <c r="T79" s="116">
        <f t="shared" si="118"/>
        <v>0</v>
      </c>
      <c r="U79" s="116">
        <f t="shared" si="118"/>
        <v>0</v>
      </c>
      <c r="V79" s="116">
        <f t="shared" si="118"/>
        <v>0</v>
      </c>
      <c r="W79" s="116">
        <f t="shared" si="118"/>
        <v>0</v>
      </c>
      <c r="X79" s="116">
        <f t="shared" si="118"/>
        <v>0</v>
      </c>
      <c r="Y79" s="116">
        <f t="shared" si="118"/>
        <v>0</v>
      </c>
      <c r="Z79" s="116">
        <f t="shared" si="118"/>
        <v>0</v>
      </c>
      <c r="AA79" s="116">
        <f t="shared" si="118"/>
        <v>0</v>
      </c>
      <c r="AB79" s="116">
        <f t="shared" si="118"/>
        <v>0</v>
      </c>
      <c r="AC79" s="116">
        <f t="shared" si="118"/>
        <v>0</v>
      </c>
      <c r="AD79" s="116">
        <f t="shared" si="118"/>
        <v>0</v>
      </c>
      <c r="AE79" s="116">
        <f t="shared" si="118"/>
        <v>0</v>
      </c>
      <c r="AF79" s="116">
        <f t="shared" si="118"/>
        <v>0</v>
      </c>
      <c r="AG79" s="116">
        <f t="shared" si="118"/>
        <v>0</v>
      </c>
      <c r="AH79" s="116">
        <f t="shared" si="118"/>
        <v>0</v>
      </c>
      <c r="AI79" s="116">
        <f t="shared" si="118"/>
        <v>0</v>
      </c>
      <c r="AJ79" s="116">
        <f t="shared" si="118"/>
        <v>0</v>
      </c>
      <c r="AK79" s="116">
        <f t="shared" si="118"/>
        <v>0</v>
      </c>
    </row>
    <row r="80" spans="1:37" s="52" customFormat="1" x14ac:dyDescent="0.3">
      <c r="A80" s="138">
        <f t="shared" si="114"/>
        <v>6.1299999999999972</v>
      </c>
      <c r="B80" s="29" t="s">
        <v>110</v>
      </c>
      <c r="C80" s="74"/>
      <c r="D80" s="74" t="s">
        <v>109</v>
      </c>
      <c r="E80" s="128">
        <v>0.5</v>
      </c>
      <c r="F80" s="66" t="s">
        <v>6</v>
      </c>
      <c r="G80" s="116">
        <f>(SUM($E$73:$E$77)*G30)*$E$80</f>
        <v>0</v>
      </c>
      <c r="H80" s="116">
        <f t="shared" ref="H80:AK80" si="119">(SUM($E$73:$E$77)*H30)*$E$80</f>
        <v>0</v>
      </c>
      <c r="I80" s="116">
        <f t="shared" si="119"/>
        <v>0</v>
      </c>
      <c r="J80" s="116">
        <f t="shared" si="119"/>
        <v>0</v>
      </c>
      <c r="K80" s="116">
        <f t="shared" si="119"/>
        <v>0</v>
      </c>
      <c r="L80" s="116">
        <f t="shared" si="119"/>
        <v>0</v>
      </c>
      <c r="M80" s="116">
        <f t="shared" si="119"/>
        <v>0</v>
      </c>
      <c r="N80" s="116">
        <f t="shared" si="119"/>
        <v>0</v>
      </c>
      <c r="O80" s="116">
        <f t="shared" si="119"/>
        <v>0</v>
      </c>
      <c r="P80" s="116">
        <f t="shared" si="119"/>
        <v>0</v>
      </c>
      <c r="Q80" s="116">
        <f t="shared" si="119"/>
        <v>0</v>
      </c>
      <c r="R80" s="116">
        <f t="shared" si="119"/>
        <v>0</v>
      </c>
      <c r="S80" s="116">
        <f t="shared" si="119"/>
        <v>0</v>
      </c>
      <c r="T80" s="116">
        <f t="shared" si="119"/>
        <v>0</v>
      </c>
      <c r="U80" s="116">
        <f t="shared" si="119"/>
        <v>0</v>
      </c>
      <c r="V80" s="116">
        <f t="shared" si="119"/>
        <v>0</v>
      </c>
      <c r="W80" s="116">
        <f t="shared" si="119"/>
        <v>0</v>
      </c>
      <c r="X80" s="116">
        <f t="shared" si="119"/>
        <v>0</v>
      </c>
      <c r="Y80" s="116">
        <f t="shared" si="119"/>
        <v>0</v>
      </c>
      <c r="Z80" s="116">
        <f t="shared" si="119"/>
        <v>0</v>
      </c>
      <c r="AA80" s="116">
        <f t="shared" si="119"/>
        <v>0</v>
      </c>
      <c r="AB80" s="116">
        <f t="shared" si="119"/>
        <v>0</v>
      </c>
      <c r="AC80" s="116">
        <f t="shared" si="119"/>
        <v>0</v>
      </c>
      <c r="AD80" s="116">
        <f t="shared" si="119"/>
        <v>0</v>
      </c>
      <c r="AE80" s="116">
        <f t="shared" si="119"/>
        <v>0</v>
      </c>
      <c r="AF80" s="116">
        <f t="shared" si="119"/>
        <v>0</v>
      </c>
      <c r="AG80" s="116">
        <f t="shared" si="119"/>
        <v>0</v>
      </c>
      <c r="AH80" s="116">
        <f t="shared" si="119"/>
        <v>0</v>
      </c>
      <c r="AI80" s="116">
        <f t="shared" si="119"/>
        <v>0</v>
      </c>
      <c r="AJ80" s="116">
        <f t="shared" si="119"/>
        <v>0</v>
      </c>
      <c r="AK80" s="116">
        <f t="shared" si="119"/>
        <v>0</v>
      </c>
    </row>
    <row r="81" spans="1:37" s="52" customFormat="1" ht="14.4" thickBot="1" x14ac:dyDescent="0.35">
      <c r="A81" s="138">
        <f t="shared" si="114"/>
        <v>6.139999999999997</v>
      </c>
      <c r="B81" s="29" t="s">
        <v>59</v>
      </c>
      <c r="C81" s="75"/>
      <c r="D81" s="75" t="s">
        <v>95</v>
      </c>
      <c r="E81" s="129">
        <v>0.02</v>
      </c>
      <c r="F81" s="66" t="s">
        <v>6</v>
      </c>
      <c r="G81" s="116">
        <f>G30*$E$47</f>
        <v>0</v>
      </c>
      <c r="H81" s="116">
        <f t="shared" ref="H81:AK81" si="120">H30*$E$47</f>
        <v>0</v>
      </c>
      <c r="I81" s="116">
        <f t="shared" si="120"/>
        <v>0</v>
      </c>
      <c r="J81" s="116">
        <f t="shared" si="120"/>
        <v>0</v>
      </c>
      <c r="K81" s="116">
        <f t="shared" si="120"/>
        <v>0</v>
      </c>
      <c r="L81" s="116">
        <f t="shared" si="120"/>
        <v>0</v>
      </c>
      <c r="M81" s="116">
        <f t="shared" si="120"/>
        <v>0</v>
      </c>
      <c r="N81" s="116">
        <f t="shared" si="120"/>
        <v>0</v>
      </c>
      <c r="O81" s="116">
        <f t="shared" si="120"/>
        <v>0</v>
      </c>
      <c r="P81" s="116">
        <f t="shared" si="120"/>
        <v>0</v>
      </c>
      <c r="Q81" s="116">
        <f t="shared" si="120"/>
        <v>0</v>
      </c>
      <c r="R81" s="116">
        <f t="shared" si="120"/>
        <v>0</v>
      </c>
      <c r="S81" s="116">
        <f t="shared" si="120"/>
        <v>0</v>
      </c>
      <c r="T81" s="116">
        <f t="shared" si="120"/>
        <v>0</v>
      </c>
      <c r="U81" s="116">
        <f t="shared" si="120"/>
        <v>0</v>
      </c>
      <c r="V81" s="116">
        <f t="shared" si="120"/>
        <v>0</v>
      </c>
      <c r="W81" s="116">
        <f t="shared" si="120"/>
        <v>0</v>
      </c>
      <c r="X81" s="116">
        <f t="shared" si="120"/>
        <v>0</v>
      </c>
      <c r="Y81" s="116">
        <f t="shared" si="120"/>
        <v>0</v>
      </c>
      <c r="Z81" s="116">
        <f t="shared" si="120"/>
        <v>0</v>
      </c>
      <c r="AA81" s="116">
        <f t="shared" si="120"/>
        <v>0</v>
      </c>
      <c r="AB81" s="116">
        <f t="shared" si="120"/>
        <v>0</v>
      </c>
      <c r="AC81" s="116">
        <f t="shared" si="120"/>
        <v>0</v>
      </c>
      <c r="AD81" s="116">
        <f t="shared" si="120"/>
        <v>0</v>
      </c>
      <c r="AE81" s="116">
        <f t="shared" si="120"/>
        <v>0</v>
      </c>
      <c r="AF81" s="116">
        <f t="shared" si="120"/>
        <v>0</v>
      </c>
      <c r="AG81" s="116">
        <f t="shared" si="120"/>
        <v>0</v>
      </c>
      <c r="AH81" s="116">
        <f t="shared" si="120"/>
        <v>0</v>
      </c>
      <c r="AI81" s="116">
        <f t="shared" si="120"/>
        <v>0</v>
      </c>
      <c r="AJ81" s="116">
        <f t="shared" si="120"/>
        <v>0</v>
      </c>
      <c r="AK81" s="116">
        <f t="shared" si="120"/>
        <v>0</v>
      </c>
    </row>
    <row r="82" spans="1:37" s="52" customFormat="1" ht="14.4" thickBot="1" x14ac:dyDescent="0.35">
      <c r="A82" s="144"/>
      <c r="B82" s="30" t="s">
        <v>62</v>
      </c>
      <c r="C82" s="58"/>
      <c r="D82" s="58"/>
      <c r="E82" s="132"/>
      <c r="F82" s="67"/>
      <c r="G82" s="131">
        <f>SUM(G68:G77)</f>
        <v>0</v>
      </c>
      <c r="H82" s="131">
        <f t="shared" ref="H82:AJ82" si="121">SUM(H68:H77)</f>
        <v>0</v>
      </c>
      <c r="I82" s="131">
        <f t="shared" si="121"/>
        <v>0</v>
      </c>
      <c r="J82" s="131">
        <f t="shared" si="121"/>
        <v>0</v>
      </c>
      <c r="K82" s="131">
        <f t="shared" si="121"/>
        <v>0</v>
      </c>
      <c r="L82" s="131">
        <f t="shared" si="121"/>
        <v>0</v>
      </c>
      <c r="M82" s="131">
        <f t="shared" si="121"/>
        <v>0</v>
      </c>
      <c r="N82" s="131">
        <f t="shared" si="121"/>
        <v>0</v>
      </c>
      <c r="O82" s="131">
        <f t="shared" si="121"/>
        <v>0</v>
      </c>
      <c r="P82" s="131">
        <f t="shared" si="121"/>
        <v>0</v>
      </c>
      <c r="Q82" s="131">
        <f t="shared" si="121"/>
        <v>0</v>
      </c>
      <c r="R82" s="131">
        <f t="shared" si="121"/>
        <v>0</v>
      </c>
      <c r="S82" s="131">
        <f t="shared" si="121"/>
        <v>0</v>
      </c>
      <c r="T82" s="131">
        <f t="shared" si="121"/>
        <v>0</v>
      </c>
      <c r="U82" s="131">
        <f t="shared" si="121"/>
        <v>0</v>
      </c>
      <c r="V82" s="131">
        <f t="shared" si="121"/>
        <v>0</v>
      </c>
      <c r="W82" s="131">
        <f t="shared" si="121"/>
        <v>0</v>
      </c>
      <c r="X82" s="131">
        <f t="shared" si="121"/>
        <v>0</v>
      </c>
      <c r="Y82" s="131">
        <f t="shared" si="121"/>
        <v>0</v>
      </c>
      <c r="Z82" s="131">
        <f t="shared" si="121"/>
        <v>0</v>
      </c>
      <c r="AA82" s="131">
        <f t="shared" si="121"/>
        <v>0</v>
      </c>
      <c r="AB82" s="131">
        <f t="shared" si="121"/>
        <v>0</v>
      </c>
      <c r="AC82" s="131">
        <f t="shared" si="121"/>
        <v>0</v>
      </c>
      <c r="AD82" s="131">
        <f t="shared" si="121"/>
        <v>0</v>
      </c>
      <c r="AE82" s="131">
        <f t="shared" si="121"/>
        <v>0</v>
      </c>
      <c r="AF82" s="131">
        <f t="shared" si="121"/>
        <v>0</v>
      </c>
      <c r="AG82" s="131">
        <f t="shared" si="121"/>
        <v>0</v>
      </c>
      <c r="AH82" s="131">
        <f t="shared" si="121"/>
        <v>0</v>
      </c>
      <c r="AI82" s="131">
        <f t="shared" si="121"/>
        <v>0</v>
      </c>
      <c r="AJ82" s="131">
        <f t="shared" si="121"/>
        <v>0</v>
      </c>
      <c r="AK82" s="131">
        <f t="shared" ref="AK82" si="122">SUM(AK68:AK77)</f>
        <v>0</v>
      </c>
    </row>
    <row r="83" spans="1:37" x14ac:dyDescent="0.3">
      <c r="A83" s="62"/>
      <c r="B83" s="23"/>
      <c r="C83" s="23"/>
      <c r="D83" s="63"/>
      <c r="E83" s="111" t="str">
        <f>IF(SUM(E68:E77)&lt;&gt;100%,"ERROR: Percentage sum does not equal 100%"," ")</f>
        <v xml:space="preserve"> </v>
      </c>
      <c r="F83" s="111"/>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row>
  </sheetData>
  <sheetProtection selectLockedCells="1"/>
  <dataValidations disablePrompts="1" count="1">
    <dataValidation type="list" allowBlank="1" showInputMessage="1" showErrorMessage="1" sqref="E88" xr:uid="{00000000-0002-0000-0300-000000000000}">
      <formula1>test_options</formula1>
    </dataValidation>
  </dataValidations>
  <pageMargins left="0.70866141732283472" right="0.70866141732283472" top="0.74803149606299213" bottom="0.74803149606299213" header="0.31496062992125984" footer="0.31496062992125984"/>
  <pageSetup paperSize="9" scale="26" fitToHeight="2" orientation="landscape" r:id="rId1"/>
  <ignoredErrors>
    <ignoredError sqref="E66 E83" formulaRange="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107"/>
  <sheetViews>
    <sheetView zoomScaleNormal="100" zoomScaleSheetLayoutView="40" workbookViewId="0">
      <pane ySplit="1" topLeftCell="A29" activePane="bottomLeft" state="frozen"/>
      <selection activeCell="B28" sqref="B28"/>
      <selection pane="bottomLeft" activeCell="G1" sqref="G1:AK1"/>
    </sheetView>
  </sheetViews>
  <sheetFormatPr defaultColWidth="9.109375" defaultRowHeight="13.8" x14ac:dyDescent="0.3"/>
  <cols>
    <col min="1" max="2" width="8.88671875" customWidth="1"/>
    <col min="3" max="3" width="29.5546875" customWidth="1"/>
    <col min="4" max="4" width="33.6640625" customWidth="1"/>
    <col min="5" max="5" width="9.109375" style="106"/>
    <col min="6" max="37" width="17.33203125" style="106" customWidth="1"/>
    <col min="38" max="16384" width="9.109375" style="2"/>
  </cols>
  <sheetData>
    <row r="1" spans="1:37" s="215" customFormat="1" ht="23.4" x14ac:dyDescent="0.45">
      <c r="A1" s="164" t="s">
        <v>171</v>
      </c>
      <c r="B1" s="165"/>
      <c r="C1" s="165"/>
      <c r="D1" s="165"/>
      <c r="E1" s="91"/>
      <c r="F1" s="91"/>
      <c r="G1" s="209" t="s">
        <v>24</v>
      </c>
      <c r="H1" s="209" t="s">
        <v>25</v>
      </c>
      <c r="I1" s="209" t="s">
        <v>26</v>
      </c>
      <c r="J1" s="209" t="s">
        <v>27</v>
      </c>
      <c r="K1" s="209" t="s">
        <v>28</v>
      </c>
      <c r="L1" s="209" t="s">
        <v>29</v>
      </c>
      <c r="M1" s="209" t="s">
        <v>30</v>
      </c>
      <c r="N1" s="209" t="s">
        <v>31</v>
      </c>
      <c r="O1" s="209" t="s">
        <v>32</v>
      </c>
      <c r="P1" s="209" t="s">
        <v>33</v>
      </c>
      <c r="Q1" s="209" t="s">
        <v>34</v>
      </c>
      <c r="R1" s="209" t="s">
        <v>35</v>
      </c>
      <c r="S1" s="209" t="s">
        <v>36</v>
      </c>
      <c r="T1" s="209" t="s">
        <v>37</v>
      </c>
      <c r="U1" s="209" t="s">
        <v>38</v>
      </c>
      <c r="V1" s="209" t="s">
        <v>39</v>
      </c>
      <c r="W1" s="209" t="s">
        <v>146</v>
      </c>
      <c r="X1" s="209" t="s">
        <v>147</v>
      </c>
      <c r="Y1" s="209" t="s">
        <v>148</v>
      </c>
      <c r="Z1" s="209" t="s">
        <v>149</v>
      </c>
      <c r="AA1" s="209" t="s">
        <v>150</v>
      </c>
      <c r="AB1" s="209" t="s">
        <v>151</v>
      </c>
      <c r="AC1" s="209" t="s">
        <v>152</v>
      </c>
      <c r="AD1" s="209" t="s">
        <v>153</v>
      </c>
      <c r="AE1" s="209" t="s">
        <v>154</v>
      </c>
      <c r="AF1" s="209" t="s">
        <v>155</v>
      </c>
      <c r="AG1" s="209" t="s">
        <v>156</v>
      </c>
      <c r="AH1" s="209" t="s">
        <v>224</v>
      </c>
      <c r="AI1" s="209" t="s">
        <v>225</v>
      </c>
      <c r="AJ1" s="209" t="s">
        <v>226</v>
      </c>
      <c r="AK1" s="209" t="s">
        <v>227</v>
      </c>
    </row>
    <row r="2" spans="1:37" ht="16.2" thickBot="1" x14ac:dyDescent="0.35">
      <c r="A2" s="21"/>
      <c r="B2" s="2"/>
      <c r="C2" s="2"/>
      <c r="D2" s="22" t="s">
        <v>55</v>
      </c>
      <c r="E2" s="93"/>
      <c r="F2" s="94" t="s">
        <v>133</v>
      </c>
      <c r="G2" s="93">
        <f>IF(analysis_start=2015,0,-1)</f>
        <v>-1</v>
      </c>
      <c r="H2" s="93">
        <f>IF(analysis_start=2016,0,G2+1)</f>
        <v>0</v>
      </c>
      <c r="I2" s="93">
        <f t="shared" ref="I2:AJ2" si="0">H2+1</f>
        <v>1</v>
      </c>
      <c r="J2" s="93">
        <f t="shared" si="0"/>
        <v>2</v>
      </c>
      <c r="K2" s="93">
        <f t="shared" si="0"/>
        <v>3</v>
      </c>
      <c r="L2" s="93">
        <f t="shared" si="0"/>
        <v>4</v>
      </c>
      <c r="M2" s="93">
        <f t="shared" si="0"/>
        <v>5</v>
      </c>
      <c r="N2" s="93">
        <f t="shared" si="0"/>
        <v>6</v>
      </c>
      <c r="O2" s="93">
        <f t="shared" si="0"/>
        <v>7</v>
      </c>
      <c r="P2" s="93">
        <f t="shared" si="0"/>
        <v>8</v>
      </c>
      <c r="Q2" s="93">
        <f t="shared" si="0"/>
        <v>9</v>
      </c>
      <c r="R2" s="93">
        <f t="shared" si="0"/>
        <v>10</v>
      </c>
      <c r="S2" s="93">
        <f t="shared" si="0"/>
        <v>11</v>
      </c>
      <c r="T2" s="93">
        <f t="shared" si="0"/>
        <v>12</v>
      </c>
      <c r="U2" s="93">
        <f t="shared" si="0"/>
        <v>13</v>
      </c>
      <c r="V2" s="93">
        <f t="shared" si="0"/>
        <v>14</v>
      </c>
      <c r="W2" s="93">
        <f t="shared" si="0"/>
        <v>15</v>
      </c>
      <c r="X2" s="93">
        <f t="shared" si="0"/>
        <v>16</v>
      </c>
      <c r="Y2" s="93">
        <f t="shared" si="0"/>
        <v>17</v>
      </c>
      <c r="Z2" s="93">
        <f t="shared" si="0"/>
        <v>18</v>
      </c>
      <c r="AA2" s="93">
        <f t="shared" si="0"/>
        <v>19</v>
      </c>
      <c r="AB2" s="93">
        <f t="shared" si="0"/>
        <v>20</v>
      </c>
      <c r="AC2" s="93">
        <f t="shared" si="0"/>
        <v>21</v>
      </c>
      <c r="AD2" s="93">
        <f t="shared" si="0"/>
        <v>22</v>
      </c>
      <c r="AE2" s="93">
        <f t="shared" si="0"/>
        <v>23</v>
      </c>
      <c r="AF2" s="93">
        <f t="shared" si="0"/>
        <v>24</v>
      </c>
      <c r="AG2" s="93">
        <f t="shared" si="0"/>
        <v>25</v>
      </c>
      <c r="AH2" s="93">
        <f t="shared" si="0"/>
        <v>26</v>
      </c>
      <c r="AI2" s="93">
        <f t="shared" si="0"/>
        <v>27</v>
      </c>
      <c r="AJ2" s="93">
        <f t="shared" si="0"/>
        <v>28</v>
      </c>
      <c r="AK2" s="93">
        <f t="shared" ref="AK2" si="1">AJ2+1</f>
        <v>29</v>
      </c>
    </row>
    <row r="3" spans="1:37" ht="24" thickBot="1" x14ac:dyDescent="0.35">
      <c r="A3" s="40" t="s">
        <v>107</v>
      </c>
      <c r="B3" s="27"/>
      <c r="C3" s="27"/>
      <c r="D3" s="43"/>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6"/>
    </row>
    <row r="4" spans="1:37" s="36" customFormat="1" ht="14.4" thickBot="1" x14ac:dyDescent="0.35">
      <c r="A4" s="32">
        <v>7</v>
      </c>
      <c r="B4" s="33" t="s">
        <v>98</v>
      </c>
      <c r="C4" s="33"/>
      <c r="D4" s="34"/>
      <c r="E4" s="91"/>
      <c r="F4" s="97"/>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x14ac:dyDescent="0.3">
      <c r="A5" s="139">
        <f>A4+0.01</f>
        <v>7.01</v>
      </c>
      <c r="B5" s="51" t="s">
        <v>99</v>
      </c>
      <c r="C5" s="69"/>
      <c r="D5" s="83"/>
      <c r="E5" s="89" t="s">
        <v>101</v>
      </c>
      <c r="F5" s="99">
        <f>SUM(G5:AK5)</f>
        <v>0</v>
      </c>
      <c r="G5" s="107">
        <v>0</v>
      </c>
      <c r="H5" s="107">
        <v>0</v>
      </c>
      <c r="I5" s="107">
        <v>0</v>
      </c>
      <c r="J5" s="107">
        <v>0</v>
      </c>
      <c r="K5" s="107">
        <v>0</v>
      </c>
      <c r="L5" s="107">
        <v>0</v>
      </c>
      <c r="M5" s="107">
        <v>0</v>
      </c>
      <c r="N5" s="107">
        <v>0</v>
      </c>
      <c r="O5" s="107">
        <v>0</v>
      </c>
      <c r="P5" s="107">
        <v>0</v>
      </c>
      <c r="Q5" s="107">
        <v>0</v>
      </c>
      <c r="R5" s="107">
        <v>0</v>
      </c>
      <c r="S5" s="107">
        <v>0</v>
      </c>
      <c r="T5" s="107">
        <v>0</v>
      </c>
      <c r="U5" s="107">
        <v>0</v>
      </c>
      <c r="V5" s="107">
        <v>0</v>
      </c>
      <c r="W5" s="107">
        <v>0</v>
      </c>
      <c r="X5" s="107">
        <v>0</v>
      </c>
      <c r="Y5" s="107">
        <v>0</v>
      </c>
      <c r="Z5" s="107">
        <v>0</v>
      </c>
      <c r="AA5" s="107">
        <v>0</v>
      </c>
      <c r="AB5" s="107">
        <v>0</v>
      </c>
      <c r="AC5" s="107">
        <v>0</v>
      </c>
      <c r="AD5" s="107">
        <v>0</v>
      </c>
      <c r="AE5" s="107">
        <v>0</v>
      </c>
      <c r="AF5" s="107">
        <v>0</v>
      </c>
      <c r="AG5" s="107">
        <v>0</v>
      </c>
      <c r="AH5" s="107">
        <v>0</v>
      </c>
      <c r="AI5" s="107">
        <v>0</v>
      </c>
      <c r="AJ5" s="107">
        <v>0</v>
      </c>
      <c r="AK5" s="107">
        <v>0</v>
      </c>
    </row>
    <row r="6" spans="1:37" x14ac:dyDescent="0.3">
      <c r="A6" s="139">
        <f t="shared" ref="A6:A11" si="2">A5+0.01</f>
        <v>7.02</v>
      </c>
      <c r="B6" s="51" t="s">
        <v>100</v>
      </c>
      <c r="C6" s="69"/>
      <c r="D6" s="84"/>
      <c r="E6" s="89" t="s">
        <v>101</v>
      </c>
      <c r="F6" s="101">
        <f t="shared" ref="F6:F11" si="3">SUM(G6:AK6)</f>
        <v>0</v>
      </c>
      <c r="G6" s="107">
        <v>0</v>
      </c>
      <c r="H6" s="107">
        <v>0</v>
      </c>
      <c r="I6" s="107">
        <v>0</v>
      </c>
      <c r="J6" s="107">
        <v>0</v>
      </c>
      <c r="K6" s="107">
        <v>0</v>
      </c>
      <c r="L6" s="107">
        <v>0</v>
      </c>
      <c r="M6" s="107">
        <v>0</v>
      </c>
      <c r="N6" s="107">
        <v>0</v>
      </c>
      <c r="O6" s="107">
        <v>0</v>
      </c>
      <c r="P6" s="107">
        <v>0</v>
      </c>
      <c r="Q6" s="107">
        <v>0</v>
      </c>
      <c r="R6" s="107">
        <v>0</v>
      </c>
      <c r="S6" s="107">
        <v>0</v>
      </c>
      <c r="T6" s="107">
        <v>0</v>
      </c>
      <c r="U6" s="107">
        <v>0</v>
      </c>
      <c r="V6" s="107">
        <v>0</v>
      </c>
      <c r="W6" s="107">
        <v>0</v>
      </c>
      <c r="X6" s="107">
        <v>0</v>
      </c>
      <c r="Y6" s="107">
        <v>0</v>
      </c>
      <c r="Z6" s="107">
        <v>0</v>
      </c>
      <c r="AA6" s="107">
        <v>0</v>
      </c>
      <c r="AB6" s="107">
        <v>0</v>
      </c>
      <c r="AC6" s="107">
        <v>0</v>
      </c>
      <c r="AD6" s="107">
        <v>0</v>
      </c>
      <c r="AE6" s="107">
        <v>0</v>
      </c>
      <c r="AF6" s="107">
        <v>0</v>
      </c>
      <c r="AG6" s="107">
        <v>0</v>
      </c>
      <c r="AH6" s="107">
        <v>0</v>
      </c>
      <c r="AI6" s="107">
        <v>0</v>
      </c>
      <c r="AJ6" s="107">
        <v>0</v>
      </c>
      <c r="AK6" s="107">
        <v>0</v>
      </c>
    </row>
    <row r="7" spans="1:37" x14ac:dyDescent="0.3">
      <c r="A7" s="139">
        <f t="shared" si="2"/>
        <v>7.0299999999999994</v>
      </c>
      <c r="B7" s="51" t="s">
        <v>102</v>
      </c>
      <c r="C7" s="69"/>
      <c r="D7" s="84"/>
      <c r="E7" s="89" t="s">
        <v>101</v>
      </c>
      <c r="F7" s="101">
        <f t="shared" si="3"/>
        <v>0</v>
      </c>
      <c r="G7" s="107">
        <v>0</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107">
        <v>0</v>
      </c>
      <c r="Y7" s="107">
        <v>0</v>
      </c>
      <c r="Z7" s="107">
        <v>0</v>
      </c>
      <c r="AA7" s="107">
        <v>0</v>
      </c>
      <c r="AB7" s="107">
        <v>0</v>
      </c>
      <c r="AC7" s="107">
        <v>0</v>
      </c>
      <c r="AD7" s="107">
        <v>0</v>
      </c>
      <c r="AE7" s="107">
        <v>0</v>
      </c>
      <c r="AF7" s="107">
        <v>0</v>
      </c>
      <c r="AG7" s="107">
        <v>0</v>
      </c>
      <c r="AH7" s="107">
        <v>0</v>
      </c>
      <c r="AI7" s="107">
        <v>0</v>
      </c>
      <c r="AJ7" s="107">
        <v>0</v>
      </c>
      <c r="AK7" s="107">
        <v>0</v>
      </c>
    </row>
    <row r="8" spans="1:37" x14ac:dyDescent="0.3">
      <c r="A8" s="139">
        <f t="shared" si="2"/>
        <v>7.0399999999999991</v>
      </c>
      <c r="B8" s="51" t="s">
        <v>103</v>
      </c>
      <c r="C8" s="69"/>
      <c r="D8" s="84"/>
      <c r="E8" s="89" t="s">
        <v>101</v>
      </c>
      <c r="F8" s="101">
        <f t="shared" si="3"/>
        <v>0</v>
      </c>
      <c r="G8" s="107">
        <v>0</v>
      </c>
      <c r="H8" s="107">
        <v>0</v>
      </c>
      <c r="I8" s="107">
        <v>0</v>
      </c>
      <c r="J8" s="107">
        <v>0</v>
      </c>
      <c r="K8" s="107">
        <v>0</v>
      </c>
      <c r="L8" s="107">
        <v>0</v>
      </c>
      <c r="M8" s="107">
        <v>0</v>
      </c>
      <c r="N8" s="107">
        <v>0</v>
      </c>
      <c r="O8" s="107">
        <v>0</v>
      </c>
      <c r="P8" s="107">
        <v>0</v>
      </c>
      <c r="Q8" s="107">
        <v>0</v>
      </c>
      <c r="R8" s="107">
        <v>0</v>
      </c>
      <c r="S8" s="107">
        <v>0</v>
      </c>
      <c r="T8" s="107">
        <v>0</v>
      </c>
      <c r="U8" s="107">
        <v>0</v>
      </c>
      <c r="V8" s="107">
        <v>0</v>
      </c>
      <c r="W8" s="107">
        <v>0</v>
      </c>
      <c r="X8" s="107">
        <v>0</v>
      </c>
      <c r="Y8" s="107">
        <v>0</v>
      </c>
      <c r="Z8" s="107">
        <v>0</v>
      </c>
      <c r="AA8" s="107">
        <v>0</v>
      </c>
      <c r="AB8" s="107">
        <v>0</v>
      </c>
      <c r="AC8" s="107">
        <v>0</v>
      </c>
      <c r="AD8" s="107">
        <v>0</v>
      </c>
      <c r="AE8" s="107">
        <v>0</v>
      </c>
      <c r="AF8" s="107">
        <v>0</v>
      </c>
      <c r="AG8" s="107">
        <v>0</v>
      </c>
      <c r="AH8" s="107">
        <v>0</v>
      </c>
      <c r="AI8" s="107">
        <v>0</v>
      </c>
      <c r="AJ8" s="107">
        <v>0</v>
      </c>
      <c r="AK8" s="107">
        <v>0</v>
      </c>
    </row>
    <row r="9" spans="1:37" x14ac:dyDescent="0.3">
      <c r="A9" s="139">
        <f t="shared" si="2"/>
        <v>7.0499999999999989</v>
      </c>
      <c r="B9" s="51" t="s">
        <v>106</v>
      </c>
      <c r="C9" s="69"/>
      <c r="D9" s="84"/>
      <c r="E9" s="89" t="s">
        <v>101</v>
      </c>
      <c r="F9" s="101">
        <f t="shared" si="3"/>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07">
        <v>0</v>
      </c>
      <c r="X9" s="107">
        <v>0</v>
      </c>
      <c r="Y9" s="107">
        <v>0</v>
      </c>
      <c r="Z9" s="107">
        <v>0</v>
      </c>
      <c r="AA9" s="107">
        <v>0</v>
      </c>
      <c r="AB9" s="107">
        <v>0</v>
      </c>
      <c r="AC9" s="107">
        <v>0</v>
      </c>
      <c r="AD9" s="107">
        <v>0</v>
      </c>
      <c r="AE9" s="107">
        <v>0</v>
      </c>
      <c r="AF9" s="107">
        <v>0</v>
      </c>
      <c r="AG9" s="107">
        <v>0</v>
      </c>
      <c r="AH9" s="107">
        <v>0</v>
      </c>
      <c r="AI9" s="107">
        <v>0</v>
      </c>
      <c r="AJ9" s="107">
        <v>0</v>
      </c>
      <c r="AK9" s="107">
        <v>0</v>
      </c>
    </row>
    <row r="10" spans="1:37" x14ac:dyDescent="0.3">
      <c r="A10" s="139">
        <f t="shared" si="2"/>
        <v>7.0599999999999987</v>
      </c>
      <c r="B10" s="51" t="s">
        <v>12</v>
      </c>
      <c r="C10" s="69"/>
      <c r="D10" s="84"/>
      <c r="E10" s="89" t="s">
        <v>101</v>
      </c>
      <c r="F10" s="101">
        <f t="shared" ref="F10" si="4">SUM(G10:AK10)</f>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7">
        <v>0</v>
      </c>
      <c r="X10" s="107">
        <v>0</v>
      </c>
      <c r="Y10" s="107">
        <v>0</v>
      </c>
      <c r="Z10" s="107">
        <v>0</v>
      </c>
      <c r="AA10" s="107">
        <v>0</v>
      </c>
      <c r="AB10" s="107">
        <v>0</v>
      </c>
      <c r="AC10" s="107">
        <v>0</v>
      </c>
      <c r="AD10" s="107">
        <v>0</v>
      </c>
      <c r="AE10" s="107">
        <v>0</v>
      </c>
      <c r="AF10" s="107">
        <v>0</v>
      </c>
      <c r="AG10" s="107">
        <v>0</v>
      </c>
      <c r="AH10" s="107">
        <v>0</v>
      </c>
      <c r="AI10" s="107">
        <v>0</v>
      </c>
      <c r="AJ10" s="107">
        <v>0</v>
      </c>
      <c r="AK10" s="107">
        <v>0</v>
      </c>
    </row>
    <row r="11" spans="1:37" ht="14.4" thickBot="1" x14ac:dyDescent="0.35">
      <c r="A11" s="139">
        <f t="shared" si="2"/>
        <v>7.0699999999999985</v>
      </c>
      <c r="B11" s="51" t="s">
        <v>44</v>
      </c>
      <c r="C11" s="140"/>
      <c r="D11" s="85"/>
      <c r="E11" s="89" t="s">
        <v>101</v>
      </c>
      <c r="F11" s="101">
        <f t="shared" si="3"/>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7">
        <v>0</v>
      </c>
      <c r="X11" s="107">
        <v>0</v>
      </c>
      <c r="Y11" s="107">
        <v>0</v>
      </c>
      <c r="Z11" s="107">
        <v>0</v>
      </c>
      <c r="AA11" s="107">
        <v>0</v>
      </c>
      <c r="AB11" s="107">
        <v>0</v>
      </c>
      <c r="AC11" s="107">
        <v>0</v>
      </c>
      <c r="AD11" s="107">
        <v>0</v>
      </c>
      <c r="AE11" s="107">
        <v>0</v>
      </c>
      <c r="AF11" s="107">
        <v>0</v>
      </c>
      <c r="AG11" s="107">
        <v>0</v>
      </c>
      <c r="AH11" s="107">
        <v>0</v>
      </c>
      <c r="AI11" s="107">
        <v>0</v>
      </c>
      <c r="AJ11" s="107">
        <v>0</v>
      </c>
      <c r="AK11" s="107">
        <v>0</v>
      </c>
    </row>
    <row r="12" spans="1:37" ht="15" thickBot="1" x14ac:dyDescent="0.35">
      <c r="A12" s="69"/>
      <c r="B12" s="30" t="s">
        <v>123</v>
      </c>
      <c r="C12" s="31"/>
      <c r="D12" s="31"/>
      <c r="E12" s="92" t="s">
        <v>101</v>
      </c>
      <c r="F12" s="102">
        <f>SUM(G12:AK12)</f>
        <v>0</v>
      </c>
      <c r="G12" s="103">
        <f t="shared" ref="G12:AK12" si="5">SUM(G5:G11)</f>
        <v>0</v>
      </c>
      <c r="H12" s="103">
        <f t="shared" si="5"/>
        <v>0</v>
      </c>
      <c r="I12" s="103">
        <f t="shared" si="5"/>
        <v>0</v>
      </c>
      <c r="J12" s="103">
        <f t="shared" si="5"/>
        <v>0</v>
      </c>
      <c r="K12" s="103">
        <f t="shared" si="5"/>
        <v>0</v>
      </c>
      <c r="L12" s="103">
        <f t="shared" si="5"/>
        <v>0</v>
      </c>
      <c r="M12" s="103">
        <f t="shared" si="5"/>
        <v>0</v>
      </c>
      <c r="N12" s="103">
        <f t="shared" si="5"/>
        <v>0</v>
      </c>
      <c r="O12" s="103">
        <f t="shared" si="5"/>
        <v>0</v>
      </c>
      <c r="P12" s="103">
        <f t="shared" si="5"/>
        <v>0</v>
      </c>
      <c r="Q12" s="103">
        <f t="shared" si="5"/>
        <v>0</v>
      </c>
      <c r="R12" s="103">
        <f t="shared" si="5"/>
        <v>0</v>
      </c>
      <c r="S12" s="103">
        <f t="shared" si="5"/>
        <v>0</v>
      </c>
      <c r="T12" s="103">
        <f t="shared" si="5"/>
        <v>0</v>
      </c>
      <c r="U12" s="103">
        <f t="shared" si="5"/>
        <v>0</v>
      </c>
      <c r="V12" s="103">
        <f t="shared" si="5"/>
        <v>0</v>
      </c>
      <c r="W12" s="103">
        <f t="shared" si="5"/>
        <v>0</v>
      </c>
      <c r="X12" s="103">
        <f t="shared" si="5"/>
        <v>0</v>
      </c>
      <c r="Y12" s="103">
        <f t="shared" si="5"/>
        <v>0</v>
      </c>
      <c r="Z12" s="103">
        <f t="shared" si="5"/>
        <v>0</v>
      </c>
      <c r="AA12" s="103">
        <f t="shared" si="5"/>
        <v>0</v>
      </c>
      <c r="AB12" s="103">
        <f t="shared" si="5"/>
        <v>0</v>
      </c>
      <c r="AC12" s="103">
        <f t="shared" si="5"/>
        <v>0</v>
      </c>
      <c r="AD12" s="103">
        <f t="shared" si="5"/>
        <v>0</v>
      </c>
      <c r="AE12" s="103">
        <f t="shared" si="5"/>
        <v>0</v>
      </c>
      <c r="AF12" s="103">
        <f t="shared" si="5"/>
        <v>0</v>
      </c>
      <c r="AG12" s="103">
        <f t="shared" si="5"/>
        <v>0</v>
      </c>
      <c r="AH12" s="103">
        <f t="shared" si="5"/>
        <v>0</v>
      </c>
      <c r="AI12" s="103">
        <f t="shared" si="5"/>
        <v>0</v>
      </c>
      <c r="AJ12" s="103">
        <f t="shared" si="5"/>
        <v>0</v>
      </c>
      <c r="AK12" s="103">
        <f t="shared" si="5"/>
        <v>0</v>
      </c>
    </row>
    <row r="13" spans="1:37" ht="14.4" x14ac:dyDescent="0.3">
      <c r="A13" s="1"/>
      <c r="B13" s="44"/>
      <c r="C13" s="28"/>
      <c r="D13" s="28"/>
      <c r="E13" s="104"/>
      <c r="F13" s="104"/>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row>
    <row r="14" spans="1:37" s="36" customFormat="1" ht="14.4" thickBot="1" x14ac:dyDescent="0.35">
      <c r="A14" s="32">
        <v>8</v>
      </c>
      <c r="B14" s="33" t="s">
        <v>104</v>
      </c>
      <c r="C14" s="33"/>
      <c r="D14" s="34"/>
      <c r="E14" s="91"/>
      <c r="F14" s="91"/>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row>
    <row r="15" spans="1:37" x14ac:dyDescent="0.3">
      <c r="A15" s="139">
        <f>A14+0.01</f>
        <v>8.01</v>
      </c>
      <c r="B15" s="51" t="s">
        <v>99</v>
      </c>
      <c r="C15" s="69"/>
      <c r="D15" s="83"/>
      <c r="E15" s="89" t="s">
        <v>101</v>
      </c>
      <c r="F15" s="99">
        <f>SUM(G15:AK15)</f>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7">
        <v>0</v>
      </c>
      <c r="X15" s="107">
        <v>0</v>
      </c>
      <c r="Y15" s="107">
        <v>0</v>
      </c>
      <c r="Z15" s="107">
        <v>0</v>
      </c>
      <c r="AA15" s="107">
        <v>0</v>
      </c>
      <c r="AB15" s="107">
        <v>0</v>
      </c>
      <c r="AC15" s="107">
        <v>0</v>
      </c>
      <c r="AD15" s="107">
        <v>0</v>
      </c>
      <c r="AE15" s="107">
        <v>0</v>
      </c>
      <c r="AF15" s="107">
        <v>0</v>
      </c>
      <c r="AG15" s="107">
        <v>0</v>
      </c>
      <c r="AH15" s="107">
        <v>0</v>
      </c>
      <c r="AI15" s="107">
        <v>0</v>
      </c>
      <c r="AJ15" s="107">
        <v>0</v>
      </c>
      <c r="AK15" s="107">
        <v>0</v>
      </c>
    </row>
    <row r="16" spans="1:37" x14ac:dyDescent="0.3">
      <c r="A16" s="139">
        <f t="shared" ref="A16:A21" si="6">A15+0.01</f>
        <v>8.02</v>
      </c>
      <c r="B16" s="51" t="s">
        <v>100</v>
      </c>
      <c r="C16" s="69"/>
      <c r="D16" s="84"/>
      <c r="E16" s="89" t="s">
        <v>101</v>
      </c>
      <c r="F16" s="101">
        <f t="shared" ref="F16:F21" si="7">SUM(G16:AK16)</f>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7">
        <v>0</v>
      </c>
      <c r="X16" s="107">
        <v>0</v>
      </c>
      <c r="Y16" s="107">
        <v>0</v>
      </c>
      <c r="Z16" s="107">
        <v>0</v>
      </c>
      <c r="AA16" s="107">
        <v>0</v>
      </c>
      <c r="AB16" s="107">
        <v>0</v>
      </c>
      <c r="AC16" s="107">
        <v>0</v>
      </c>
      <c r="AD16" s="107">
        <v>0</v>
      </c>
      <c r="AE16" s="107">
        <v>0</v>
      </c>
      <c r="AF16" s="107">
        <v>0</v>
      </c>
      <c r="AG16" s="107">
        <v>0</v>
      </c>
      <c r="AH16" s="107">
        <v>0</v>
      </c>
      <c r="AI16" s="107">
        <v>0</v>
      </c>
      <c r="AJ16" s="107">
        <v>0</v>
      </c>
      <c r="AK16" s="107">
        <v>0</v>
      </c>
    </row>
    <row r="17" spans="1:37" x14ac:dyDescent="0.3">
      <c r="A17" s="139">
        <f t="shared" si="6"/>
        <v>8.0299999999999994</v>
      </c>
      <c r="B17" s="51" t="s">
        <v>102</v>
      </c>
      <c r="C17" s="69"/>
      <c r="D17" s="84"/>
      <c r="E17" s="89" t="s">
        <v>101</v>
      </c>
      <c r="F17" s="101">
        <f t="shared" si="7"/>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7">
        <v>0</v>
      </c>
      <c r="X17" s="107">
        <v>0</v>
      </c>
      <c r="Y17" s="107">
        <v>0</v>
      </c>
      <c r="Z17" s="107">
        <v>0</v>
      </c>
      <c r="AA17" s="107">
        <v>0</v>
      </c>
      <c r="AB17" s="107">
        <v>0</v>
      </c>
      <c r="AC17" s="107">
        <v>0</v>
      </c>
      <c r="AD17" s="107">
        <v>0</v>
      </c>
      <c r="AE17" s="107">
        <v>0</v>
      </c>
      <c r="AF17" s="107">
        <v>0</v>
      </c>
      <c r="AG17" s="107">
        <v>0</v>
      </c>
      <c r="AH17" s="107">
        <v>0</v>
      </c>
      <c r="AI17" s="107">
        <v>0</v>
      </c>
      <c r="AJ17" s="107">
        <v>0</v>
      </c>
      <c r="AK17" s="107">
        <v>0</v>
      </c>
    </row>
    <row r="18" spans="1:37" x14ac:dyDescent="0.3">
      <c r="A18" s="139">
        <f t="shared" si="6"/>
        <v>8.0399999999999991</v>
      </c>
      <c r="B18" s="51" t="s">
        <v>103</v>
      </c>
      <c r="C18" s="69"/>
      <c r="D18" s="84"/>
      <c r="E18" s="89" t="s">
        <v>101</v>
      </c>
      <c r="F18" s="101">
        <f t="shared" si="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7">
        <v>0</v>
      </c>
      <c r="X18" s="107">
        <v>0</v>
      </c>
      <c r="Y18" s="107">
        <v>0</v>
      </c>
      <c r="Z18" s="107">
        <v>0</v>
      </c>
      <c r="AA18" s="107">
        <v>0</v>
      </c>
      <c r="AB18" s="107">
        <v>0</v>
      </c>
      <c r="AC18" s="107">
        <v>0</v>
      </c>
      <c r="AD18" s="107">
        <v>0</v>
      </c>
      <c r="AE18" s="107">
        <v>0</v>
      </c>
      <c r="AF18" s="107">
        <v>0</v>
      </c>
      <c r="AG18" s="107">
        <v>0</v>
      </c>
      <c r="AH18" s="107">
        <v>0</v>
      </c>
      <c r="AI18" s="107">
        <v>0</v>
      </c>
      <c r="AJ18" s="107">
        <v>0</v>
      </c>
      <c r="AK18" s="107">
        <v>0</v>
      </c>
    </row>
    <row r="19" spans="1:37" x14ac:dyDescent="0.3">
      <c r="A19" s="139">
        <f t="shared" si="6"/>
        <v>8.0499999999999989</v>
      </c>
      <c r="B19" s="51" t="s">
        <v>106</v>
      </c>
      <c r="C19" s="69"/>
      <c r="D19" s="86"/>
      <c r="E19" s="89" t="s">
        <v>101</v>
      </c>
      <c r="F19" s="101">
        <f t="shared" si="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c r="X19" s="107">
        <v>0</v>
      </c>
      <c r="Y19" s="107">
        <v>0</v>
      </c>
      <c r="Z19" s="107">
        <v>0</v>
      </c>
      <c r="AA19" s="107">
        <v>0</v>
      </c>
      <c r="AB19" s="107">
        <v>0</v>
      </c>
      <c r="AC19" s="107">
        <v>0</v>
      </c>
      <c r="AD19" s="107">
        <v>0</v>
      </c>
      <c r="AE19" s="107">
        <v>0</v>
      </c>
      <c r="AF19" s="107">
        <v>0</v>
      </c>
      <c r="AG19" s="107">
        <v>0</v>
      </c>
      <c r="AH19" s="107">
        <v>0</v>
      </c>
      <c r="AI19" s="107">
        <v>0</v>
      </c>
      <c r="AJ19" s="107">
        <v>0</v>
      </c>
      <c r="AK19" s="107">
        <v>0</v>
      </c>
    </row>
    <row r="20" spans="1:37" x14ac:dyDescent="0.3">
      <c r="A20" s="139">
        <f t="shared" si="6"/>
        <v>8.0599999999999987</v>
      </c>
      <c r="B20" s="51" t="s">
        <v>12</v>
      </c>
      <c r="C20" s="69"/>
      <c r="D20" s="86"/>
      <c r="E20" s="89" t="s">
        <v>101</v>
      </c>
      <c r="F20" s="101">
        <f t="shared" ref="F20" si="8">SUM(G20:AK20)</f>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7">
        <v>0</v>
      </c>
      <c r="X20" s="107">
        <v>0</v>
      </c>
      <c r="Y20" s="107">
        <v>0</v>
      </c>
      <c r="Z20" s="107">
        <v>0</v>
      </c>
      <c r="AA20" s="107">
        <v>0</v>
      </c>
      <c r="AB20" s="107">
        <v>0</v>
      </c>
      <c r="AC20" s="107">
        <v>0</v>
      </c>
      <c r="AD20" s="107">
        <v>0</v>
      </c>
      <c r="AE20" s="107">
        <v>0</v>
      </c>
      <c r="AF20" s="107">
        <v>0</v>
      </c>
      <c r="AG20" s="107">
        <v>0</v>
      </c>
      <c r="AH20" s="107">
        <v>0</v>
      </c>
      <c r="AI20" s="107">
        <v>0</v>
      </c>
      <c r="AJ20" s="107">
        <v>0</v>
      </c>
      <c r="AK20" s="107">
        <v>0</v>
      </c>
    </row>
    <row r="21" spans="1:37" ht="14.4" thickBot="1" x14ac:dyDescent="0.35">
      <c r="A21" s="139">
        <f t="shared" si="6"/>
        <v>8.0699999999999985</v>
      </c>
      <c r="B21" s="51" t="s">
        <v>44</v>
      </c>
      <c r="C21" s="140"/>
      <c r="D21" s="85"/>
      <c r="E21" s="89" t="s">
        <v>101</v>
      </c>
      <c r="F21" s="101">
        <f t="shared" si="7"/>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7">
        <v>0</v>
      </c>
      <c r="X21" s="107">
        <v>0</v>
      </c>
      <c r="Y21" s="107">
        <v>0</v>
      </c>
      <c r="Z21" s="107">
        <v>0</v>
      </c>
      <c r="AA21" s="107">
        <v>0</v>
      </c>
      <c r="AB21" s="107">
        <v>0</v>
      </c>
      <c r="AC21" s="107">
        <v>0</v>
      </c>
      <c r="AD21" s="107">
        <v>0</v>
      </c>
      <c r="AE21" s="107">
        <v>0</v>
      </c>
      <c r="AF21" s="107">
        <v>0</v>
      </c>
      <c r="AG21" s="107">
        <v>0</v>
      </c>
      <c r="AH21" s="107">
        <v>0</v>
      </c>
      <c r="AI21" s="107">
        <v>0</v>
      </c>
      <c r="AJ21" s="107">
        <v>0</v>
      </c>
      <c r="AK21" s="107">
        <v>0</v>
      </c>
    </row>
    <row r="22" spans="1:37" ht="15" thickBot="1" x14ac:dyDescent="0.35">
      <c r="A22" s="69"/>
      <c r="B22" s="30" t="s">
        <v>122</v>
      </c>
      <c r="C22" s="31"/>
      <c r="D22" s="31"/>
      <c r="E22" s="92" t="s">
        <v>101</v>
      </c>
      <c r="F22" s="102">
        <f>SUM(G22:AK22)</f>
        <v>0</v>
      </c>
      <c r="G22" s="103">
        <f t="shared" ref="G22:AK22" si="9">SUM(G15:G21)</f>
        <v>0</v>
      </c>
      <c r="H22" s="103">
        <f t="shared" si="9"/>
        <v>0</v>
      </c>
      <c r="I22" s="103">
        <f t="shared" si="9"/>
        <v>0</v>
      </c>
      <c r="J22" s="103">
        <f t="shared" si="9"/>
        <v>0</v>
      </c>
      <c r="K22" s="103">
        <f t="shared" si="9"/>
        <v>0</v>
      </c>
      <c r="L22" s="103">
        <f t="shared" si="9"/>
        <v>0</v>
      </c>
      <c r="M22" s="103">
        <f t="shared" si="9"/>
        <v>0</v>
      </c>
      <c r="N22" s="103">
        <f t="shared" si="9"/>
        <v>0</v>
      </c>
      <c r="O22" s="103">
        <f t="shared" si="9"/>
        <v>0</v>
      </c>
      <c r="P22" s="103">
        <f t="shared" si="9"/>
        <v>0</v>
      </c>
      <c r="Q22" s="103">
        <f t="shared" si="9"/>
        <v>0</v>
      </c>
      <c r="R22" s="103">
        <f t="shared" si="9"/>
        <v>0</v>
      </c>
      <c r="S22" s="103">
        <f t="shared" si="9"/>
        <v>0</v>
      </c>
      <c r="T22" s="103">
        <f t="shared" si="9"/>
        <v>0</v>
      </c>
      <c r="U22" s="103">
        <f t="shared" si="9"/>
        <v>0</v>
      </c>
      <c r="V22" s="103">
        <f t="shared" si="9"/>
        <v>0</v>
      </c>
      <c r="W22" s="103">
        <f t="shared" si="9"/>
        <v>0</v>
      </c>
      <c r="X22" s="103">
        <f t="shared" si="9"/>
        <v>0</v>
      </c>
      <c r="Y22" s="103">
        <f t="shared" si="9"/>
        <v>0</v>
      </c>
      <c r="Z22" s="103">
        <f t="shared" si="9"/>
        <v>0</v>
      </c>
      <c r="AA22" s="103">
        <f t="shared" si="9"/>
        <v>0</v>
      </c>
      <c r="AB22" s="103">
        <f t="shared" si="9"/>
        <v>0</v>
      </c>
      <c r="AC22" s="103">
        <f t="shared" si="9"/>
        <v>0</v>
      </c>
      <c r="AD22" s="103">
        <f t="shared" si="9"/>
        <v>0</v>
      </c>
      <c r="AE22" s="103">
        <f t="shared" si="9"/>
        <v>0</v>
      </c>
      <c r="AF22" s="103">
        <f t="shared" si="9"/>
        <v>0</v>
      </c>
      <c r="AG22" s="103">
        <f t="shared" si="9"/>
        <v>0</v>
      </c>
      <c r="AH22" s="103">
        <f t="shared" si="9"/>
        <v>0</v>
      </c>
      <c r="AI22" s="103">
        <f t="shared" si="9"/>
        <v>0</v>
      </c>
      <c r="AJ22" s="103">
        <f t="shared" si="9"/>
        <v>0</v>
      </c>
      <c r="AK22" s="103">
        <f t="shared" si="9"/>
        <v>0</v>
      </c>
    </row>
    <row r="23" spans="1:37" ht="14.4" x14ac:dyDescent="0.3">
      <c r="A23" s="1"/>
      <c r="B23" s="44"/>
      <c r="C23" s="28"/>
      <c r="D23" s="28"/>
      <c r="E23" s="104"/>
      <c r="F23" s="104"/>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row>
    <row r="24" spans="1:37" s="36" customFormat="1" ht="14.4" thickBot="1" x14ac:dyDescent="0.35">
      <c r="A24" s="32">
        <v>9</v>
      </c>
      <c r="B24" s="33" t="s">
        <v>105</v>
      </c>
      <c r="C24" s="33"/>
      <c r="D24" s="34"/>
      <c r="E24" s="91"/>
      <c r="F24" s="91"/>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1:37" x14ac:dyDescent="0.3">
      <c r="A25" s="139">
        <f>A24+0.01</f>
        <v>9.01</v>
      </c>
      <c r="B25" s="51" t="s">
        <v>99</v>
      </c>
      <c r="C25" s="69"/>
      <c r="D25" s="83"/>
      <c r="E25" s="89" t="s">
        <v>101</v>
      </c>
      <c r="F25" s="99">
        <f>SUM(G25:AK25)</f>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7">
        <v>0</v>
      </c>
      <c r="X25" s="107">
        <v>0</v>
      </c>
      <c r="Y25" s="107">
        <v>0</v>
      </c>
      <c r="Z25" s="107">
        <v>0</v>
      </c>
      <c r="AA25" s="107">
        <v>0</v>
      </c>
      <c r="AB25" s="107">
        <v>0</v>
      </c>
      <c r="AC25" s="107">
        <v>0</v>
      </c>
      <c r="AD25" s="107">
        <v>0</v>
      </c>
      <c r="AE25" s="107">
        <v>0</v>
      </c>
      <c r="AF25" s="107">
        <v>0</v>
      </c>
      <c r="AG25" s="107">
        <v>0</v>
      </c>
      <c r="AH25" s="107">
        <v>0</v>
      </c>
      <c r="AI25" s="107">
        <v>0</v>
      </c>
      <c r="AJ25" s="107">
        <v>0</v>
      </c>
      <c r="AK25" s="107">
        <v>0</v>
      </c>
    </row>
    <row r="26" spans="1:37" x14ac:dyDescent="0.3">
      <c r="A26" s="139">
        <f t="shared" ref="A26:A31" si="10">A25+0.01</f>
        <v>9.02</v>
      </c>
      <c r="B26" s="51" t="s">
        <v>100</v>
      </c>
      <c r="C26" s="69"/>
      <c r="D26" s="84"/>
      <c r="E26" s="89" t="s">
        <v>101</v>
      </c>
      <c r="F26" s="101">
        <f t="shared" ref="F26:F31" si="11">SUM(G26:AK26)</f>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7">
        <v>0</v>
      </c>
      <c r="X26" s="107">
        <v>0</v>
      </c>
      <c r="Y26" s="107">
        <v>0</v>
      </c>
      <c r="Z26" s="107">
        <v>0</v>
      </c>
      <c r="AA26" s="107">
        <v>0</v>
      </c>
      <c r="AB26" s="107">
        <v>0</v>
      </c>
      <c r="AC26" s="107">
        <v>0</v>
      </c>
      <c r="AD26" s="107">
        <v>0</v>
      </c>
      <c r="AE26" s="107">
        <v>0</v>
      </c>
      <c r="AF26" s="107">
        <v>0</v>
      </c>
      <c r="AG26" s="107">
        <v>0</v>
      </c>
      <c r="AH26" s="107">
        <v>0</v>
      </c>
      <c r="AI26" s="107">
        <v>0</v>
      </c>
      <c r="AJ26" s="107">
        <v>0</v>
      </c>
      <c r="AK26" s="107">
        <v>0</v>
      </c>
    </row>
    <row r="27" spans="1:37" x14ac:dyDescent="0.3">
      <c r="A27" s="139">
        <f t="shared" si="10"/>
        <v>9.0299999999999994</v>
      </c>
      <c r="B27" s="51" t="s">
        <v>102</v>
      </c>
      <c r="C27" s="69"/>
      <c r="D27" s="84"/>
      <c r="E27" s="89" t="s">
        <v>101</v>
      </c>
      <c r="F27" s="101">
        <f t="shared" si="11"/>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7">
        <v>0</v>
      </c>
      <c r="X27" s="107">
        <v>0</v>
      </c>
      <c r="Y27" s="107">
        <v>0</v>
      </c>
      <c r="Z27" s="107">
        <v>0</v>
      </c>
      <c r="AA27" s="107">
        <v>0</v>
      </c>
      <c r="AB27" s="107">
        <v>0</v>
      </c>
      <c r="AC27" s="107">
        <v>0</v>
      </c>
      <c r="AD27" s="107">
        <v>0</v>
      </c>
      <c r="AE27" s="107">
        <v>0</v>
      </c>
      <c r="AF27" s="107">
        <v>0</v>
      </c>
      <c r="AG27" s="107">
        <v>0</v>
      </c>
      <c r="AH27" s="107">
        <v>0</v>
      </c>
      <c r="AI27" s="107">
        <v>0</v>
      </c>
      <c r="AJ27" s="107">
        <v>0</v>
      </c>
      <c r="AK27" s="107">
        <v>0</v>
      </c>
    </row>
    <row r="28" spans="1:37" x14ac:dyDescent="0.3">
      <c r="A28" s="139">
        <f t="shared" si="10"/>
        <v>9.0399999999999991</v>
      </c>
      <c r="B28" s="51" t="s">
        <v>103</v>
      </c>
      <c r="C28" s="69"/>
      <c r="D28" s="84"/>
      <c r="E28" s="89" t="s">
        <v>101</v>
      </c>
      <c r="F28" s="101">
        <f t="shared" si="11"/>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7">
        <v>0</v>
      </c>
      <c r="X28" s="107">
        <v>0</v>
      </c>
      <c r="Y28" s="107">
        <v>0</v>
      </c>
      <c r="Z28" s="107">
        <v>0</v>
      </c>
      <c r="AA28" s="107">
        <v>0</v>
      </c>
      <c r="AB28" s="107">
        <v>0</v>
      </c>
      <c r="AC28" s="107">
        <v>0</v>
      </c>
      <c r="AD28" s="107">
        <v>0</v>
      </c>
      <c r="AE28" s="107">
        <v>0</v>
      </c>
      <c r="AF28" s="107">
        <v>0</v>
      </c>
      <c r="AG28" s="107">
        <v>0</v>
      </c>
      <c r="AH28" s="107">
        <v>0</v>
      </c>
      <c r="AI28" s="107">
        <v>0</v>
      </c>
      <c r="AJ28" s="107">
        <v>0</v>
      </c>
      <c r="AK28" s="107">
        <v>0</v>
      </c>
    </row>
    <row r="29" spans="1:37" x14ac:dyDescent="0.3">
      <c r="A29" s="139">
        <f t="shared" si="10"/>
        <v>9.0499999999999989</v>
      </c>
      <c r="B29" s="51" t="s">
        <v>106</v>
      </c>
      <c r="C29" s="69"/>
      <c r="D29" s="84"/>
      <c r="E29" s="89" t="s">
        <v>101</v>
      </c>
      <c r="F29" s="101">
        <f t="shared" si="11"/>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7">
        <v>0</v>
      </c>
      <c r="X29" s="107">
        <v>0</v>
      </c>
      <c r="Y29" s="107">
        <v>0</v>
      </c>
      <c r="Z29" s="107">
        <v>0</v>
      </c>
      <c r="AA29" s="107">
        <v>0</v>
      </c>
      <c r="AB29" s="107">
        <v>0</v>
      </c>
      <c r="AC29" s="107">
        <v>0</v>
      </c>
      <c r="AD29" s="107">
        <v>0</v>
      </c>
      <c r="AE29" s="107">
        <v>0</v>
      </c>
      <c r="AF29" s="107">
        <v>0</v>
      </c>
      <c r="AG29" s="107">
        <v>0</v>
      </c>
      <c r="AH29" s="107">
        <v>0</v>
      </c>
      <c r="AI29" s="107">
        <v>0</v>
      </c>
      <c r="AJ29" s="107">
        <v>0</v>
      </c>
      <c r="AK29" s="107">
        <v>0</v>
      </c>
    </row>
    <row r="30" spans="1:37" x14ac:dyDescent="0.3">
      <c r="A30" s="139">
        <f t="shared" si="10"/>
        <v>9.0599999999999987</v>
      </c>
      <c r="B30" s="51" t="s">
        <v>12</v>
      </c>
      <c r="C30" s="69"/>
      <c r="D30" s="84"/>
      <c r="E30" s="89" t="s">
        <v>101</v>
      </c>
      <c r="F30" s="101">
        <f t="shared" si="11"/>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7">
        <v>0</v>
      </c>
      <c r="X30" s="107">
        <v>0</v>
      </c>
      <c r="Y30" s="107">
        <v>0</v>
      </c>
      <c r="Z30" s="107">
        <v>0</v>
      </c>
      <c r="AA30" s="107">
        <v>0</v>
      </c>
      <c r="AB30" s="107">
        <v>0</v>
      </c>
      <c r="AC30" s="107">
        <v>0</v>
      </c>
      <c r="AD30" s="107">
        <v>0</v>
      </c>
      <c r="AE30" s="107">
        <v>0</v>
      </c>
      <c r="AF30" s="107">
        <v>0</v>
      </c>
      <c r="AG30" s="107">
        <v>0</v>
      </c>
      <c r="AH30" s="107">
        <v>0</v>
      </c>
      <c r="AI30" s="107">
        <v>0</v>
      </c>
      <c r="AJ30" s="107">
        <v>0</v>
      </c>
      <c r="AK30" s="107">
        <v>0</v>
      </c>
    </row>
    <row r="31" spans="1:37" ht="14.4" thickBot="1" x14ac:dyDescent="0.35">
      <c r="A31" s="139">
        <f t="shared" si="10"/>
        <v>9.0699999999999985</v>
      </c>
      <c r="B31" s="51" t="s">
        <v>44</v>
      </c>
      <c r="C31" s="140"/>
      <c r="D31" s="85"/>
      <c r="E31" s="89" t="s">
        <v>101</v>
      </c>
      <c r="F31" s="101">
        <f t="shared" si="11"/>
        <v>0</v>
      </c>
      <c r="G31" s="107">
        <v>0</v>
      </c>
      <c r="H31" s="107">
        <v>0</v>
      </c>
      <c r="I31" s="107">
        <v>0</v>
      </c>
      <c r="J31" s="107">
        <v>0</v>
      </c>
      <c r="K31" s="107">
        <v>0</v>
      </c>
      <c r="L31" s="107">
        <v>0</v>
      </c>
      <c r="M31" s="107">
        <v>0</v>
      </c>
      <c r="N31" s="107">
        <v>0</v>
      </c>
      <c r="O31" s="107">
        <v>0</v>
      </c>
      <c r="P31" s="107">
        <v>0</v>
      </c>
      <c r="Q31" s="107">
        <v>0</v>
      </c>
      <c r="R31" s="107">
        <v>0</v>
      </c>
      <c r="S31" s="107">
        <v>0</v>
      </c>
      <c r="T31" s="107">
        <v>0</v>
      </c>
      <c r="U31" s="107">
        <v>0</v>
      </c>
      <c r="V31" s="107">
        <v>0</v>
      </c>
      <c r="W31" s="107">
        <v>0</v>
      </c>
      <c r="X31" s="107">
        <v>0</v>
      </c>
      <c r="Y31" s="107">
        <v>0</v>
      </c>
      <c r="Z31" s="107">
        <v>0</v>
      </c>
      <c r="AA31" s="107">
        <v>0</v>
      </c>
      <c r="AB31" s="107">
        <v>0</v>
      </c>
      <c r="AC31" s="107">
        <v>0</v>
      </c>
      <c r="AD31" s="107">
        <v>0</v>
      </c>
      <c r="AE31" s="107">
        <v>0</v>
      </c>
      <c r="AF31" s="107">
        <v>0</v>
      </c>
      <c r="AG31" s="107">
        <v>0</v>
      </c>
      <c r="AH31" s="107">
        <v>0</v>
      </c>
      <c r="AI31" s="107">
        <v>0</v>
      </c>
      <c r="AJ31" s="107">
        <v>0</v>
      </c>
      <c r="AK31" s="107">
        <v>0</v>
      </c>
    </row>
    <row r="32" spans="1:37" ht="15" thickBot="1" x14ac:dyDescent="0.35">
      <c r="A32" s="69"/>
      <c r="B32" s="30" t="s">
        <v>121</v>
      </c>
      <c r="C32" s="31"/>
      <c r="D32" s="31"/>
      <c r="E32" s="92" t="s">
        <v>101</v>
      </c>
      <c r="F32" s="102">
        <f>SUM(G32:AK32)</f>
        <v>0</v>
      </c>
      <c r="G32" s="103">
        <f t="shared" ref="G32:AK32" si="12">SUM(G25:G31)</f>
        <v>0</v>
      </c>
      <c r="H32" s="103">
        <f t="shared" si="12"/>
        <v>0</v>
      </c>
      <c r="I32" s="103">
        <f t="shared" si="12"/>
        <v>0</v>
      </c>
      <c r="J32" s="103">
        <f t="shared" si="12"/>
        <v>0</v>
      </c>
      <c r="K32" s="103">
        <f t="shared" si="12"/>
        <v>0</v>
      </c>
      <c r="L32" s="103">
        <f t="shared" si="12"/>
        <v>0</v>
      </c>
      <c r="M32" s="103">
        <f t="shared" si="12"/>
        <v>0</v>
      </c>
      <c r="N32" s="103">
        <f t="shared" si="12"/>
        <v>0</v>
      </c>
      <c r="O32" s="103">
        <f t="shared" si="12"/>
        <v>0</v>
      </c>
      <c r="P32" s="103">
        <f t="shared" si="12"/>
        <v>0</v>
      </c>
      <c r="Q32" s="103">
        <f t="shared" si="12"/>
        <v>0</v>
      </c>
      <c r="R32" s="103">
        <f t="shared" si="12"/>
        <v>0</v>
      </c>
      <c r="S32" s="103">
        <f t="shared" si="12"/>
        <v>0</v>
      </c>
      <c r="T32" s="103">
        <f t="shared" si="12"/>
        <v>0</v>
      </c>
      <c r="U32" s="103">
        <f t="shared" si="12"/>
        <v>0</v>
      </c>
      <c r="V32" s="103">
        <f t="shared" si="12"/>
        <v>0</v>
      </c>
      <c r="W32" s="103">
        <f t="shared" si="12"/>
        <v>0</v>
      </c>
      <c r="X32" s="103">
        <f t="shared" si="12"/>
        <v>0</v>
      </c>
      <c r="Y32" s="103">
        <f t="shared" si="12"/>
        <v>0</v>
      </c>
      <c r="Z32" s="103">
        <f t="shared" si="12"/>
        <v>0</v>
      </c>
      <c r="AA32" s="103">
        <f t="shared" si="12"/>
        <v>0</v>
      </c>
      <c r="AB32" s="103">
        <f t="shared" si="12"/>
        <v>0</v>
      </c>
      <c r="AC32" s="103">
        <f t="shared" si="12"/>
        <v>0</v>
      </c>
      <c r="AD32" s="103">
        <f t="shared" si="12"/>
        <v>0</v>
      </c>
      <c r="AE32" s="103">
        <f t="shared" si="12"/>
        <v>0</v>
      </c>
      <c r="AF32" s="103">
        <f t="shared" si="12"/>
        <v>0</v>
      </c>
      <c r="AG32" s="103">
        <f t="shared" si="12"/>
        <v>0</v>
      </c>
      <c r="AH32" s="103">
        <f t="shared" si="12"/>
        <v>0</v>
      </c>
      <c r="AI32" s="103">
        <f t="shared" si="12"/>
        <v>0</v>
      </c>
      <c r="AJ32" s="103">
        <f t="shared" si="12"/>
        <v>0</v>
      </c>
      <c r="AK32" s="103">
        <f t="shared" si="12"/>
        <v>0</v>
      </c>
    </row>
    <row r="33" spans="1:37" ht="15" thickBot="1" x14ac:dyDescent="0.35">
      <c r="A33" s="1"/>
      <c r="B33" s="44"/>
      <c r="C33" s="28"/>
      <c r="D33" s="28"/>
      <c r="E33" s="104"/>
      <c r="F33" s="104"/>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row>
    <row r="34" spans="1:37" ht="24" thickBot="1" x14ac:dyDescent="0.35">
      <c r="A34" s="40" t="s">
        <v>124</v>
      </c>
      <c r="B34" s="27"/>
      <c r="C34" s="27"/>
      <c r="D34" s="43"/>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36" customFormat="1" ht="14.4" thickBot="1" x14ac:dyDescent="0.35">
      <c r="A35" s="32">
        <v>10</v>
      </c>
      <c r="B35" s="33" t="s">
        <v>127</v>
      </c>
      <c r="C35" s="33"/>
      <c r="D35" s="34"/>
      <c r="E35" s="91"/>
      <c r="F35" s="91"/>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7" x14ac:dyDescent="0.3">
      <c r="A36" s="139">
        <f>A35+0.01</f>
        <v>10.01</v>
      </c>
      <c r="B36" s="51" t="s">
        <v>112</v>
      </c>
      <c r="C36" s="69"/>
      <c r="D36" s="87"/>
      <c r="E36" s="89" t="s">
        <v>101</v>
      </c>
      <c r="F36" s="99">
        <f>SUM(G36:AK36)</f>
        <v>0</v>
      </c>
      <c r="G36" s="107">
        <v>0</v>
      </c>
      <c r="H36" s="100">
        <f t="shared" ref="H36:AK36" si="13">G36*(1+Inflation_rate)</f>
        <v>0</v>
      </c>
      <c r="I36" s="100">
        <f t="shared" si="13"/>
        <v>0</v>
      </c>
      <c r="J36" s="100">
        <f t="shared" si="13"/>
        <v>0</v>
      </c>
      <c r="K36" s="100">
        <f t="shared" si="13"/>
        <v>0</v>
      </c>
      <c r="L36" s="100">
        <f t="shared" si="13"/>
        <v>0</v>
      </c>
      <c r="M36" s="100">
        <f t="shared" si="13"/>
        <v>0</v>
      </c>
      <c r="N36" s="100">
        <f t="shared" si="13"/>
        <v>0</v>
      </c>
      <c r="O36" s="100">
        <f t="shared" si="13"/>
        <v>0</v>
      </c>
      <c r="P36" s="100">
        <f t="shared" si="13"/>
        <v>0</v>
      </c>
      <c r="Q36" s="100">
        <f t="shared" si="13"/>
        <v>0</v>
      </c>
      <c r="R36" s="100">
        <f t="shared" si="13"/>
        <v>0</v>
      </c>
      <c r="S36" s="100">
        <f t="shared" si="13"/>
        <v>0</v>
      </c>
      <c r="T36" s="100">
        <f t="shared" si="13"/>
        <v>0</v>
      </c>
      <c r="U36" s="100">
        <f t="shared" si="13"/>
        <v>0</v>
      </c>
      <c r="V36" s="100">
        <f t="shared" si="13"/>
        <v>0</v>
      </c>
      <c r="W36" s="100">
        <f t="shared" si="13"/>
        <v>0</v>
      </c>
      <c r="X36" s="100">
        <f t="shared" si="13"/>
        <v>0</v>
      </c>
      <c r="Y36" s="100">
        <f t="shared" si="13"/>
        <v>0</v>
      </c>
      <c r="Z36" s="100">
        <f t="shared" si="13"/>
        <v>0</v>
      </c>
      <c r="AA36" s="100">
        <f t="shared" si="13"/>
        <v>0</v>
      </c>
      <c r="AB36" s="100">
        <f t="shared" si="13"/>
        <v>0</v>
      </c>
      <c r="AC36" s="100">
        <f t="shared" si="13"/>
        <v>0</v>
      </c>
      <c r="AD36" s="100">
        <f t="shared" si="13"/>
        <v>0</v>
      </c>
      <c r="AE36" s="100">
        <f t="shared" si="13"/>
        <v>0</v>
      </c>
      <c r="AF36" s="100">
        <f t="shared" si="13"/>
        <v>0</v>
      </c>
      <c r="AG36" s="100">
        <f t="shared" si="13"/>
        <v>0</v>
      </c>
      <c r="AH36" s="100">
        <f t="shared" si="13"/>
        <v>0</v>
      </c>
      <c r="AI36" s="100">
        <f t="shared" si="13"/>
        <v>0</v>
      </c>
      <c r="AJ36" s="100">
        <f t="shared" si="13"/>
        <v>0</v>
      </c>
      <c r="AK36" s="100">
        <f t="shared" si="13"/>
        <v>0</v>
      </c>
    </row>
    <row r="37" spans="1:37" x14ac:dyDescent="0.3">
      <c r="A37" s="139">
        <f t="shared" ref="A37:A52" si="14">A36+0.01</f>
        <v>10.02</v>
      </c>
      <c r="B37" s="51" t="s">
        <v>45</v>
      </c>
      <c r="C37" s="69"/>
      <c r="D37" s="88"/>
      <c r="E37" s="89" t="s">
        <v>101</v>
      </c>
      <c r="F37" s="101">
        <f t="shared" ref="F37:F52" si="15">SUM(G37:AK37)</f>
        <v>0</v>
      </c>
      <c r="G37" s="107">
        <v>0</v>
      </c>
      <c r="H37" s="100">
        <f t="shared" ref="H37:AK37" si="16">G37*(1+Inflation_rate)</f>
        <v>0</v>
      </c>
      <c r="I37" s="100">
        <f t="shared" si="16"/>
        <v>0</v>
      </c>
      <c r="J37" s="100">
        <f t="shared" si="16"/>
        <v>0</v>
      </c>
      <c r="K37" s="100">
        <f t="shared" si="16"/>
        <v>0</v>
      </c>
      <c r="L37" s="100">
        <f t="shared" si="16"/>
        <v>0</v>
      </c>
      <c r="M37" s="100">
        <f t="shared" si="16"/>
        <v>0</v>
      </c>
      <c r="N37" s="100">
        <f t="shared" si="16"/>
        <v>0</v>
      </c>
      <c r="O37" s="100">
        <f t="shared" si="16"/>
        <v>0</v>
      </c>
      <c r="P37" s="100">
        <f t="shared" si="16"/>
        <v>0</v>
      </c>
      <c r="Q37" s="100">
        <f t="shared" si="16"/>
        <v>0</v>
      </c>
      <c r="R37" s="100">
        <f t="shared" si="16"/>
        <v>0</v>
      </c>
      <c r="S37" s="100">
        <f t="shared" si="16"/>
        <v>0</v>
      </c>
      <c r="T37" s="100">
        <f t="shared" si="16"/>
        <v>0</v>
      </c>
      <c r="U37" s="100">
        <f t="shared" si="16"/>
        <v>0</v>
      </c>
      <c r="V37" s="100">
        <f t="shared" si="16"/>
        <v>0</v>
      </c>
      <c r="W37" s="100">
        <f t="shared" si="16"/>
        <v>0</v>
      </c>
      <c r="X37" s="100">
        <f t="shared" si="16"/>
        <v>0</v>
      </c>
      <c r="Y37" s="100">
        <f t="shared" si="16"/>
        <v>0</v>
      </c>
      <c r="Z37" s="100">
        <f t="shared" si="16"/>
        <v>0</v>
      </c>
      <c r="AA37" s="100">
        <f t="shared" si="16"/>
        <v>0</v>
      </c>
      <c r="AB37" s="100">
        <f t="shared" si="16"/>
        <v>0</v>
      </c>
      <c r="AC37" s="100">
        <f t="shared" si="16"/>
        <v>0</v>
      </c>
      <c r="AD37" s="100">
        <f t="shared" si="16"/>
        <v>0</v>
      </c>
      <c r="AE37" s="100">
        <f t="shared" si="16"/>
        <v>0</v>
      </c>
      <c r="AF37" s="100">
        <f t="shared" si="16"/>
        <v>0</v>
      </c>
      <c r="AG37" s="100">
        <f t="shared" si="16"/>
        <v>0</v>
      </c>
      <c r="AH37" s="100">
        <f t="shared" si="16"/>
        <v>0</v>
      </c>
      <c r="AI37" s="100">
        <f t="shared" si="16"/>
        <v>0</v>
      </c>
      <c r="AJ37" s="100">
        <f t="shared" si="16"/>
        <v>0</v>
      </c>
      <c r="AK37" s="100">
        <f t="shared" si="16"/>
        <v>0</v>
      </c>
    </row>
    <row r="38" spans="1:37" x14ac:dyDescent="0.3">
      <c r="A38" s="139">
        <f t="shared" si="14"/>
        <v>10.029999999999999</v>
      </c>
      <c r="B38" s="51" t="s">
        <v>113</v>
      </c>
      <c r="C38" s="69"/>
      <c r="D38" s="88"/>
      <c r="E38" s="89" t="s">
        <v>101</v>
      </c>
      <c r="F38" s="101">
        <f t="shared" si="15"/>
        <v>0</v>
      </c>
      <c r="G38" s="107">
        <v>0</v>
      </c>
      <c r="H38" s="100">
        <f t="shared" ref="H38:AK38" si="17">G38*(1+Inflation_rate)</f>
        <v>0</v>
      </c>
      <c r="I38" s="100">
        <f t="shared" si="17"/>
        <v>0</v>
      </c>
      <c r="J38" s="100">
        <f t="shared" si="17"/>
        <v>0</v>
      </c>
      <c r="K38" s="100">
        <f t="shared" si="17"/>
        <v>0</v>
      </c>
      <c r="L38" s="100">
        <f t="shared" si="17"/>
        <v>0</v>
      </c>
      <c r="M38" s="100">
        <f t="shared" si="17"/>
        <v>0</v>
      </c>
      <c r="N38" s="100">
        <f t="shared" si="17"/>
        <v>0</v>
      </c>
      <c r="O38" s="100">
        <f t="shared" si="17"/>
        <v>0</v>
      </c>
      <c r="P38" s="100">
        <f t="shared" si="17"/>
        <v>0</v>
      </c>
      <c r="Q38" s="100">
        <f t="shared" si="17"/>
        <v>0</v>
      </c>
      <c r="R38" s="100">
        <f t="shared" si="17"/>
        <v>0</v>
      </c>
      <c r="S38" s="100">
        <f t="shared" si="17"/>
        <v>0</v>
      </c>
      <c r="T38" s="100">
        <f t="shared" si="17"/>
        <v>0</v>
      </c>
      <c r="U38" s="100">
        <f t="shared" si="17"/>
        <v>0</v>
      </c>
      <c r="V38" s="100">
        <f t="shared" si="17"/>
        <v>0</v>
      </c>
      <c r="W38" s="100">
        <f t="shared" si="17"/>
        <v>0</v>
      </c>
      <c r="X38" s="100">
        <f t="shared" si="17"/>
        <v>0</v>
      </c>
      <c r="Y38" s="100">
        <f t="shared" si="17"/>
        <v>0</v>
      </c>
      <c r="Z38" s="100">
        <f t="shared" si="17"/>
        <v>0</v>
      </c>
      <c r="AA38" s="100">
        <f t="shared" si="17"/>
        <v>0</v>
      </c>
      <c r="AB38" s="100">
        <f t="shared" si="17"/>
        <v>0</v>
      </c>
      <c r="AC38" s="100">
        <f t="shared" si="17"/>
        <v>0</v>
      </c>
      <c r="AD38" s="100">
        <f t="shared" si="17"/>
        <v>0</v>
      </c>
      <c r="AE38" s="100">
        <f t="shared" si="17"/>
        <v>0</v>
      </c>
      <c r="AF38" s="100">
        <f t="shared" si="17"/>
        <v>0</v>
      </c>
      <c r="AG38" s="100">
        <f t="shared" si="17"/>
        <v>0</v>
      </c>
      <c r="AH38" s="100">
        <f t="shared" si="17"/>
        <v>0</v>
      </c>
      <c r="AI38" s="100">
        <f t="shared" si="17"/>
        <v>0</v>
      </c>
      <c r="AJ38" s="100">
        <f t="shared" si="17"/>
        <v>0</v>
      </c>
      <c r="AK38" s="100">
        <f t="shared" si="17"/>
        <v>0</v>
      </c>
    </row>
    <row r="39" spans="1:37" x14ac:dyDescent="0.3">
      <c r="A39" s="139">
        <f t="shared" si="14"/>
        <v>10.039999999999999</v>
      </c>
      <c r="B39" s="51" t="s">
        <v>114</v>
      </c>
      <c r="C39" s="69"/>
      <c r="D39" s="88"/>
      <c r="E39" s="89" t="s">
        <v>101</v>
      </c>
      <c r="F39" s="101">
        <f t="shared" si="15"/>
        <v>0</v>
      </c>
      <c r="G39" s="107">
        <v>0</v>
      </c>
      <c r="H39" s="100">
        <f t="shared" ref="H39:AK39" si="18">G39*(1+Inflation_rate)</f>
        <v>0</v>
      </c>
      <c r="I39" s="100">
        <f t="shared" si="18"/>
        <v>0</v>
      </c>
      <c r="J39" s="100">
        <f t="shared" si="18"/>
        <v>0</v>
      </c>
      <c r="K39" s="100">
        <f t="shared" si="18"/>
        <v>0</v>
      </c>
      <c r="L39" s="100">
        <f t="shared" si="18"/>
        <v>0</v>
      </c>
      <c r="M39" s="100">
        <f t="shared" si="18"/>
        <v>0</v>
      </c>
      <c r="N39" s="100">
        <f t="shared" si="18"/>
        <v>0</v>
      </c>
      <c r="O39" s="100">
        <f t="shared" si="18"/>
        <v>0</v>
      </c>
      <c r="P39" s="100">
        <f t="shared" si="18"/>
        <v>0</v>
      </c>
      <c r="Q39" s="100">
        <f t="shared" si="18"/>
        <v>0</v>
      </c>
      <c r="R39" s="100">
        <f t="shared" si="18"/>
        <v>0</v>
      </c>
      <c r="S39" s="100">
        <f t="shared" si="18"/>
        <v>0</v>
      </c>
      <c r="T39" s="100">
        <f t="shared" si="18"/>
        <v>0</v>
      </c>
      <c r="U39" s="100">
        <f t="shared" si="18"/>
        <v>0</v>
      </c>
      <c r="V39" s="100">
        <f t="shared" si="18"/>
        <v>0</v>
      </c>
      <c r="W39" s="100">
        <f t="shared" si="18"/>
        <v>0</v>
      </c>
      <c r="X39" s="100">
        <f t="shared" si="18"/>
        <v>0</v>
      </c>
      <c r="Y39" s="100">
        <f t="shared" si="18"/>
        <v>0</v>
      </c>
      <c r="Z39" s="100">
        <f t="shared" si="18"/>
        <v>0</v>
      </c>
      <c r="AA39" s="100">
        <f t="shared" si="18"/>
        <v>0</v>
      </c>
      <c r="AB39" s="100">
        <f t="shared" si="18"/>
        <v>0</v>
      </c>
      <c r="AC39" s="100">
        <f t="shared" si="18"/>
        <v>0</v>
      </c>
      <c r="AD39" s="100">
        <f t="shared" si="18"/>
        <v>0</v>
      </c>
      <c r="AE39" s="100">
        <f t="shared" si="18"/>
        <v>0</v>
      </c>
      <c r="AF39" s="100">
        <f t="shared" si="18"/>
        <v>0</v>
      </c>
      <c r="AG39" s="100">
        <f t="shared" si="18"/>
        <v>0</v>
      </c>
      <c r="AH39" s="100">
        <f t="shared" si="18"/>
        <v>0</v>
      </c>
      <c r="AI39" s="100">
        <f t="shared" si="18"/>
        <v>0</v>
      </c>
      <c r="AJ39" s="100">
        <f t="shared" si="18"/>
        <v>0</v>
      </c>
      <c r="AK39" s="100">
        <f t="shared" si="18"/>
        <v>0</v>
      </c>
    </row>
    <row r="40" spans="1:37" x14ac:dyDescent="0.3">
      <c r="A40" s="139">
        <f t="shared" si="14"/>
        <v>10.049999999999999</v>
      </c>
      <c r="B40" s="51" t="s">
        <v>115</v>
      </c>
      <c r="C40" s="69"/>
      <c r="D40" s="88"/>
      <c r="E40" s="89" t="s">
        <v>101</v>
      </c>
      <c r="F40" s="101">
        <f t="shared" si="15"/>
        <v>0</v>
      </c>
      <c r="G40" s="107">
        <v>0</v>
      </c>
      <c r="H40" s="100">
        <f t="shared" ref="H40:AK40" si="19">G40*(1+Inflation_rate)</f>
        <v>0</v>
      </c>
      <c r="I40" s="100">
        <f t="shared" si="19"/>
        <v>0</v>
      </c>
      <c r="J40" s="100">
        <f t="shared" si="19"/>
        <v>0</v>
      </c>
      <c r="K40" s="100">
        <f t="shared" si="19"/>
        <v>0</v>
      </c>
      <c r="L40" s="100">
        <f t="shared" si="19"/>
        <v>0</v>
      </c>
      <c r="M40" s="100">
        <f t="shared" si="19"/>
        <v>0</v>
      </c>
      <c r="N40" s="100">
        <f t="shared" si="19"/>
        <v>0</v>
      </c>
      <c r="O40" s="100">
        <f t="shared" si="19"/>
        <v>0</v>
      </c>
      <c r="P40" s="100">
        <f t="shared" si="19"/>
        <v>0</v>
      </c>
      <c r="Q40" s="100">
        <f t="shared" si="19"/>
        <v>0</v>
      </c>
      <c r="R40" s="100">
        <f t="shared" si="19"/>
        <v>0</v>
      </c>
      <c r="S40" s="100">
        <f t="shared" si="19"/>
        <v>0</v>
      </c>
      <c r="T40" s="100">
        <f t="shared" si="19"/>
        <v>0</v>
      </c>
      <c r="U40" s="100">
        <f t="shared" si="19"/>
        <v>0</v>
      </c>
      <c r="V40" s="100">
        <f t="shared" si="19"/>
        <v>0</v>
      </c>
      <c r="W40" s="100">
        <f t="shared" si="19"/>
        <v>0</v>
      </c>
      <c r="X40" s="100">
        <f t="shared" si="19"/>
        <v>0</v>
      </c>
      <c r="Y40" s="100">
        <f t="shared" si="19"/>
        <v>0</v>
      </c>
      <c r="Z40" s="100">
        <f t="shared" si="19"/>
        <v>0</v>
      </c>
      <c r="AA40" s="100">
        <f t="shared" si="19"/>
        <v>0</v>
      </c>
      <c r="AB40" s="100">
        <f t="shared" si="19"/>
        <v>0</v>
      </c>
      <c r="AC40" s="100">
        <f t="shared" si="19"/>
        <v>0</v>
      </c>
      <c r="AD40" s="100">
        <f t="shared" si="19"/>
        <v>0</v>
      </c>
      <c r="AE40" s="100">
        <f t="shared" si="19"/>
        <v>0</v>
      </c>
      <c r="AF40" s="100">
        <f t="shared" si="19"/>
        <v>0</v>
      </c>
      <c r="AG40" s="100">
        <f t="shared" si="19"/>
        <v>0</v>
      </c>
      <c r="AH40" s="100">
        <f t="shared" si="19"/>
        <v>0</v>
      </c>
      <c r="AI40" s="100">
        <f t="shared" si="19"/>
        <v>0</v>
      </c>
      <c r="AJ40" s="100">
        <f t="shared" si="19"/>
        <v>0</v>
      </c>
      <c r="AK40" s="100">
        <f t="shared" si="19"/>
        <v>0</v>
      </c>
    </row>
    <row r="41" spans="1:37" x14ac:dyDescent="0.3">
      <c r="A41" s="139">
        <f t="shared" si="14"/>
        <v>10.059999999999999</v>
      </c>
      <c r="B41" s="51" t="s">
        <v>126</v>
      </c>
      <c r="C41" s="69"/>
      <c r="D41" s="88"/>
      <c r="E41" s="89" t="s">
        <v>101</v>
      </c>
      <c r="F41" s="101">
        <f t="shared" si="15"/>
        <v>0</v>
      </c>
      <c r="G41" s="107">
        <v>0</v>
      </c>
      <c r="H41" s="100">
        <f t="shared" ref="H41:AK41" si="20">G41*(1+Inflation_rate)</f>
        <v>0</v>
      </c>
      <c r="I41" s="100">
        <f t="shared" si="20"/>
        <v>0</v>
      </c>
      <c r="J41" s="100">
        <f t="shared" si="20"/>
        <v>0</v>
      </c>
      <c r="K41" s="100">
        <f t="shared" si="20"/>
        <v>0</v>
      </c>
      <c r="L41" s="100">
        <f t="shared" si="20"/>
        <v>0</v>
      </c>
      <c r="M41" s="100">
        <f t="shared" si="20"/>
        <v>0</v>
      </c>
      <c r="N41" s="100">
        <f t="shared" si="20"/>
        <v>0</v>
      </c>
      <c r="O41" s="100">
        <f t="shared" si="20"/>
        <v>0</v>
      </c>
      <c r="P41" s="100">
        <f t="shared" si="20"/>
        <v>0</v>
      </c>
      <c r="Q41" s="100">
        <f t="shared" si="20"/>
        <v>0</v>
      </c>
      <c r="R41" s="100">
        <f t="shared" si="20"/>
        <v>0</v>
      </c>
      <c r="S41" s="100">
        <f t="shared" si="20"/>
        <v>0</v>
      </c>
      <c r="T41" s="100">
        <f t="shared" si="20"/>
        <v>0</v>
      </c>
      <c r="U41" s="100">
        <f t="shared" si="20"/>
        <v>0</v>
      </c>
      <c r="V41" s="100">
        <f t="shared" si="20"/>
        <v>0</v>
      </c>
      <c r="W41" s="100">
        <f t="shared" si="20"/>
        <v>0</v>
      </c>
      <c r="X41" s="100">
        <f t="shared" si="20"/>
        <v>0</v>
      </c>
      <c r="Y41" s="100">
        <f t="shared" si="20"/>
        <v>0</v>
      </c>
      <c r="Z41" s="100">
        <f t="shared" si="20"/>
        <v>0</v>
      </c>
      <c r="AA41" s="100">
        <f t="shared" si="20"/>
        <v>0</v>
      </c>
      <c r="AB41" s="100">
        <f t="shared" si="20"/>
        <v>0</v>
      </c>
      <c r="AC41" s="100">
        <f t="shared" si="20"/>
        <v>0</v>
      </c>
      <c r="AD41" s="100">
        <f t="shared" si="20"/>
        <v>0</v>
      </c>
      <c r="AE41" s="100">
        <f t="shared" si="20"/>
        <v>0</v>
      </c>
      <c r="AF41" s="100">
        <f t="shared" si="20"/>
        <v>0</v>
      </c>
      <c r="AG41" s="100">
        <f t="shared" si="20"/>
        <v>0</v>
      </c>
      <c r="AH41" s="100">
        <f t="shared" si="20"/>
        <v>0</v>
      </c>
      <c r="AI41" s="100">
        <f t="shared" si="20"/>
        <v>0</v>
      </c>
      <c r="AJ41" s="100">
        <f t="shared" si="20"/>
        <v>0</v>
      </c>
      <c r="AK41" s="100">
        <f t="shared" si="20"/>
        <v>0</v>
      </c>
    </row>
    <row r="42" spans="1:37" x14ac:dyDescent="0.3">
      <c r="A42" s="139">
        <f t="shared" si="14"/>
        <v>10.069999999999999</v>
      </c>
      <c r="B42" s="51" t="s">
        <v>46</v>
      </c>
      <c r="C42" s="69"/>
      <c r="D42" s="88"/>
      <c r="E42" s="89" t="s">
        <v>101</v>
      </c>
      <c r="F42" s="101">
        <f t="shared" si="15"/>
        <v>0</v>
      </c>
      <c r="G42" s="107">
        <v>0</v>
      </c>
      <c r="H42" s="100">
        <f t="shared" ref="H42:AK42" si="21">G42*(1+Inflation_rate)</f>
        <v>0</v>
      </c>
      <c r="I42" s="100">
        <f t="shared" si="21"/>
        <v>0</v>
      </c>
      <c r="J42" s="100">
        <f t="shared" si="21"/>
        <v>0</v>
      </c>
      <c r="K42" s="100">
        <f t="shared" si="21"/>
        <v>0</v>
      </c>
      <c r="L42" s="100">
        <f t="shared" si="21"/>
        <v>0</v>
      </c>
      <c r="M42" s="100">
        <f t="shared" si="21"/>
        <v>0</v>
      </c>
      <c r="N42" s="100">
        <f t="shared" si="21"/>
        <v>0</v>
      </c>
      <c r="O42" s="100">
        <f t="shared" si="21"/>
        <v>0</v>
      </c>
      <c r="P42" s="100">
        <f t="shared" si="21"/>
        <v>0</v>
      </c>
      <c r="Q42" s="100">
        <f t="shared" si="21"/>
        <v>0</v>
      </c>
      <c r="R42" s="100">
        <f t="shared" si="21"/>
        <v>0</v>
      </c>
      <c r="S42" s="100">
        <f t="shared" si="21"/>
        <v>0</v>
      </c>
      <c r="T42" s="100">
        <f t="shared" si="21"/>
        <v>0</v>
      </c>
      <c r="U42" s="100">
        <f t="shared" si="21"/>
        <v>0</v>
      </c>
      <c r="V42" s="100">
        <f t="shared" si="21"/>
        <v>0</v>
      </c>
      <c r="W42" s="100">
        <f t="shared" si="21"/>
        <v>0</v>
      </c>
      <c r="X42" s="100">
        <f t="shared" si="21"/>
        <v>0</v>
      </c>
      <c r="Y42" s="100">
        <f t="shared" si="21"/>
        <v>0</v>
      </c>
      <c r="Z42" s="100">
        <f t="shared" si="21"/>
        <v>0</v>
      </c>
      <c r="AA42" s="100">
        <f t="shared" si="21"/>
        <v>0</v>
      </c>
      <c r="AB42" s="100">
        <f t="shared" si="21"/>
        <v>0</v>
      </c>
      <c r="AC42" s="100">
        <f t="shared" si="21"/>
        <v>0</v>
      </c>
      <c r="AD42" s="100">
        <f t="shared" si="21"/>
        <v>0</v>
      </c>
      <c r="AE42" s="100">
        <f t="shared" si="21"/>
        <v>0</v>
      </c>
      <c r="AF42" s="100">
        <f t="shared" si="21"/>
        <v>0</v>
      </c>
      <c r="AG42" s="100">
        <f t="shared" si="21"/>
        <v>0</v>
      </c>
      <c r="AH42" s="100">
        <f t="shared" si="21"/>
        <v>0</v>
      </c>
      <c r="AI42" s="100">
        <f t="shared" si="21"/>
        <v>0</v>
      </c>
      <c r="AJ42" s="100">
        <f t="shared" si="21"/>
        <v>0</v>
      </c>
      <c r="AK42" s="100">
        <f t="shared" si="21"/>
        <v>0</v>
      </c>
    </row>
    <row r="43" spans="1:37" x14ac:dyDescent="0.3">
      <c r="A43" s="139">
        <f t="shared" si="14"/>
        <v>10.079999999999998</v>
      </c>
      <c r="B43" s="51" t="s">
        <v>116</v>
      </c>
      <c r="C43" s="140"/>
      <c r="D43" s="88"/>
      <c r="E43" s="89" t="s">
        <v>101</v>
      </c>
      <c r="F43" s="101">
        <f t="shared" si="15"/>
        <v>0</v>
      </c>
      <c r="G43" s="107">
        <v>0</v>
      </c>
      <c r="H43" s="100">
        <f t="shared" ref="H43:AK43" si="22">G43*(1+Inflation_rate)</f>
        <v>0</v>
      </c>
      <c r="I43" s="100">
        <f t="shared" si="22"/>
        <v>0</v>
      </c>
      <c r="J43" s="100">
        <f t="shared" si="22"/>
        <v>0</v>
      </c>
      <c r="K43" s="100">
        <f t="shared" si="22"/>
        <v>0</v>
      </c>
      <c r="L43" s="100">
        <f t="shared" si="22"/>
        <v>0</v>
      </c>
      <c r="M43" s="100">
        <f t="shared" si="22"/>
        <v>0</v>
      </c>
      <c r="N43" s="100">
        <f t="shared" si="22"/>
        <v>0</v>
      </c>
      <c r="O43" s="100">
        <f t="shared" si="22"/>
        <v>0</v>
      </c>
      <c r="P43" s="100">
        <f t="shared" si="22"/>
        <v>0</v>
      </c>
      <c r="Q43" s="100">
        <f t="shared" si="22"/>
        <v>0</v>
      </c>
      <c r="R43" s="100">
        <f t="shared" si="22"/>
        <v>0</v>
      </c>
      <c r="S43" s="100">
        <f t="shared" si="22"/>
        <v>0</v>
      </c>
      <c r="T43" s="100">
        <f t="shared" si="22"/>
        <v>0</v>
      </c>
      <c r="U43" s="100">
        <f t="shared" si="22"/>
        <v>0</v>
      </c>
      <c r="V43" s="100">
        <f t="shared" si="22"/>
        <v>0</v>
      </c>
      <c r="W43" s="100">
        <f t="shared" si="22"/>
        <v>0</v>
      </c>
      <c r="X43" s="100">
        <f t="shared" si="22"/>
        <v>0</v>
      </c>
      <c r="Y43" s="100">
        <f t="shared" si="22"/>
        <v>0</v>
      </c>
      <c r="Z43" s="100">
        <f t="shared" si="22"/>
        <v>0</v>
      </c>
      <c r="AA43" s="100">
        <f t="shared" si="22"/>
        <v>0</v>
      </c>
      <c r="AB43" s="100">
        <f t="shared" si="22"/>
        <v>0</v>
      </c>
      <c r="AC43" s="100">
        <f t="shared" si="22"/>
        <v>0</v>
      </c>
      <c r="AD43" s="100">
        <f t="shared" si="22"/>
        <v>0</v>
      </c>
      <c r="AE43" s="100">
        <f t="shared" si="22"/>
        <v>0</v>
      </c>
      <c r="AF43" s="100">
        <f t="shared" si="22"/>
        <v>0</v>
      </c>
      <c r="AG43" s="100">
        <f t="shared" si="22"/>
        <v>0</v>
      </c>
      <c r="AH43" s="100">
        <f t="shared" si="22"/>
        <v>0</v>
      </c>
      <c r="AI43" s="100">
        <f t="shared" si="22"/>
        <v>0</v>
      </c>
      <c r="AJ43" s="100">
        <f t="shared" si="22"/>
        <v>0</v>
      </c>
      <c r="AK43" s="100">
        <f t="shared" si="22"/>
        <v>0</v>
      </c>
    </row>
    <row r="44" spans="1:37" x14ac:dyDescent="0.3">
      <c r="A44" s="139">
        <f t="shared" si="14"/>
        <v>10.089999999999998</v>
      </c>
      <c r="B44" s="51" t="s">
        <v>117</v>
      </c>
      <c r="C44" s="140"/>
      <c r="D44" s="88"/>
      <c r="E44" s="89" t="s">
        <v>101</v>
      </c>
      <c r="F44" s="101">
        <f t="shared" si="15"/>
        <v>0</v>
      </c>
      <c r="G44" s="107">
        <v>0</v>
      </c>
      <c r="H44" s="100">
        <f t="shared" ref="H44:AK44" si="23">G44*(1+Inflation_rate)</f>
        <v>0</v>
      </c>
      <c r="I44" s="100">
        <f t="shared" si="23"/>
        <v>0</v>
      </c>
      <c r="J44" s="100">
        <f t="shared" si="23"/>
        <v>0</v>
      </c>
      <c r="K44" s="100">
        <f t="shared" si="23"/>
        <v>0</v>
      </c>
      <c r="L44" s="100">
        <f t="shared" si="23"/>
        <v>0</v>
      </c>
      <c r="M44" s="100">
        <f t="shared" si="23"/>
        <v>0</v>
      </c>
      <c r="N44" s="100">
        <f t="shared" si="23"/>
        <v>0</v>
      </c>
      <c r="O44" s="100">
        <f t="shared" si="23"/>
        <v>0</v>
      </c>
      <c r="P44" s="100">
        <f t="shared" si="23"/>
        <v>0</v>
      </c>
      <c r="Q44" s="100">
        <f t="shared" si="23"/>
        <v>0</v>
      </c>
      <c r="R44" s="100">
        <f t="shared" si="23"/>
        <v>0</v>
      </c>
      <c r="S44" s="100">
        <f t="shared" si="23"/>
        <v>0</v>
      </c>
      <c r="T44" s="100">
        <f t="shared" si="23"/>
        <v>0</v>
      </c>
      <c r="U44" s="100">
        <f t="shared" si="23"/>
        <v>0</v>
      </c>
      <c r="V44" s="100">
        <f t="shared" si="23"/>
        <v>0</v>
      </c>
      <c r="W44" s="100">
        <f t="shared" si="23"/>
        <v>0</v>
      </c>
      <c r="X44" s="100">
        <f t="shared" si="23"/>
        <v>0</v>
      </c>
      <c r="Y44" s="100">
        <f t="shared" si="23"/>
        <v>0</v>
      </c>
      <c r="Z44" s="100">
        <f t="shared" si="23"/>
        <v>0</v>
      </c>
      <c r="AA44" s="100">
        <f t="shared" si="23"/>
        <v>0</v>
      </c>
      <c r="AB44" s="100">
        <f t="shared" si="23"/>
        <v>0</v>
      </c>
      <c r="AC44" s="100">
        <f t="shared" si="23"/>
        <v>0</v>
      </c>
      <c r="AD44" s="100">
        <f t="shared" si="23"/>
        <v>0</v>
      </c>
      <c r="AE44" s="100">
        <f t="shared" si="23"/>
        <v>0</v>
      </c>
      <c r="AF44" s="100">
        <f t="shared" si="23"/>
        <v>0</v>
      </c>
      <c r="AG44" s="100">
        <f t="shared" si="23"/>
        <v>0</v>
      </c>
      <c r="AH44" s="100">
        <f t="shared" si="23"/>
        <v>0</v>
      </c>
      <c r="AI44" s="100">
        <f t="shared" si="23"/>
        <v>0</v>
      </c>
      <c r="AJ44" s="100">
        <f t="shared" si="23"/>
        <v>0</v>
      </c>
      <c r="AK44" s="100">
        <f t="shared" si="23"/>
        <v>0</v>
      </c>
    </row>
    <row r="45" spans="1:37" x14ac:dyDescent="0.3">
      <c r="A45" s="139">
        <f t="shared" si="14"/>
        <v>10.099999999999998</v>
      </c>
      <c r="B45" s="51" t="s">
        <v>118</v>
      </c>
      <c r="C45" s="140"/>
      <c r="D45" s="88"/>
      <c r="E45" s="89" t="s">
        <v>101</v>
      </c>
      <c r="F45" s="101">
        <f t="shared" si="15"/>
        <v>0</v>
      </c>
      <c r="G45" s="107">
        <v>0</v>
      </c>
      <c r="H45" s="100">
        <f t="shared" ref="H45:AK45" si="24">G45*(1+Inflation_rate)</f>
        <v>0</v>
      </c>
      <c r="I45" s="100">
        <f t="shared" si="24"/>
        <v>0</v>
      </c>
      <c r="J45" s="100">
        <f t="shared" si="24"/>
        <v>0</v>
      </c>
      <c r="K45" s="100">
        <f t="shared" si="24"/>
        <v>0</v>
      </c>
      <c r="L45" s="100">
        <f t="shared" si="24"/>
        <v>0</v>
      </c>
      <c r="M45" s="100">
        <f t="shared" si="24"/>
        <v>0</v>
      </c>
      <c r="N45" s="100">
        <f t="shared" si="24"/>
        <v>0</v>
      </c>
      <c r="O45" s="100">
        <f t="shared" si="24"/>
        <v>0</v>
      </c>
      <c r="P45" s="100">
        <f t="shared" si="24"/>
        <v>0</v>
      </c>
      <c r="Q45" s="100">
        <f t="shared" si="24"/>
        <v>0</v>
      </c>
      <c r="R45" s="100">
        <f t="shared" si="24"/>
        <v>0</v>
      </c>
      <c r="S45" s="100">
        <f t="shared" si="24"/>
        <v>0</v>
      </c>
      <c r="T45" s="100">
        <f t="shared" si="24"/>
        <v>0</v>
      </c>
      <c r="U45" s="100">
        <f t="shared" si="24"/>
        <v>0</v>
      </c>
      <c r="V45" s="100">
        <f t="shared" si="24"/>
        <v>0</v>
      </c>
      <c r="W45" s="100">
        <f t="shared" si="24"/>
        <v>0</v>
      </c>
      <c r="X45" s="100">
        <f t="shared" si="24"/>
        <v>0</v>
      </c>
      <c r="Y45" s="100">
        <f t="shared" si="24"/>
        <v>0</v>
      </c>
      <c r="Z45" s="100">
        <f t="shared" si="24"/>
        <v>0</v>
      </c>
      <c r="AA45" s="100">
        <f t="shared" si="24"/>
        <v>0</v>
      </c>
      <c r="AB45" s="100">
        <f t="shared" si="24"/>
        <v>0</v>
      </c>
      <c r="AC45" s="100">
        <f t="shared" si="24"/>
        <v>0</v>
      </c>
      <c r="AD45" s="100">
        <f t="shared" si="24"/>
        <v>0</v>
      </c>
      <c r="AE45" s="100">
        <f t="shared" si="24"/>
        <v>0</v>
      </c>
      <c r="AF45" s="100">
        <f t="shared" si="24"/>
        <v>0</v>
      </c>
      <c r="AG45" s="100">
        <f t="shared" si="24"/>
        <v>0</v>
      </c>
      <c r="AH45" s="100">
        <f t="shared" si="24"/>
        <v>0</v>
      </c>
      <c r="AI45" s="100">
        <f t="shared" si="24"/>
        <v>0</v>
      </c>
      <c r="AJ45" s="100">
        <f t="shared" si="24"/>
        <v>0</v>
      </c>
      <c r="AK45" s="100">
        <f t="shared" si="24"/>
        <v>0</v>
      </c>
    </row>
    <row r="46" spans="1:37" x14ac:dyDescent="0.3">
      <c r="A46" s="139">
        <f t="shared" si="14"/>
        <v>10.109999999999998</v>
      </c>
      <c r="B46" s="51" t="s">
        <v>119</v>
      </c>
      <c r="C46" s="69"/>
      <c r="D46" s="88"/>
      <c r="E46" s="89" t="s">
        <v>101</v>
      </c>
      <c r="F46" s="101">
        <f t="shared" si="15"/>
        <v>0</v>
      </c>
      <c r="G46" s="107">
        <v>0</v>
      </c>
      <c r="H46" s="100">
        <f t="shared" ref="H46:AK46" si="25">G46*(1+Inflation_rate)</f>
        <v>0</v>
      </c>
      <c r="I46" s="100">
        <f t="shared" si="25"/>
        <v>0</v>
      </c>
      <c r="J46" s="100">
        <f t="shared" si="25"/>
        <v>0</v>
      </c>
      <c r="K46" s="100">
        <f t="shared" si="25"/>
        <v>0</v>
      </c>
      <c r="L46" s="100">
        <f t="shared" si="25"/>
        <v>0</v>
      </c>
      <c r="M46" s="100">
        <f t="shared" si="25"/>
        <v>0</v>
      </c>
      <c r="N46" s="100">
        <f t="shared" si="25"/>
        <v>0</v>
      </c>
      <c r="O46" s="100">
        <f t="shared" si="25"/>
        <v>0</v>
      </c>
      <c r="P46" s="100">
        <f t="shared" si="25"/>
        <v>0</v>
      </c>
      <c r="Q46" s="100">
        <f t="shared" si="25"/>
        <v>0</v>
      </c>
      <c r="R46" s="100">
        <f t="shared" si="25"/>
        <v>0</v>
      </c>
      <c r="S46" s="100">
        <f t="shared" si="25"/>
        <v>0</v>
      </c>
      <c r="T46" s="100">
        <f t="shared" si="25"/>
        <v>0</v>
      </c>
      <c r="U46" s="100">
        <f t="shared" si="25"/>
        <v>0</v>
      </c>
      <c r="V46" s="100">
        <f t="shared" si="25"/>
        <v>0</v>
      </c>
      <c r="W46" s="100">
        <f t="shared" si="25"/>
        <v>0</v>
      </c>
      <c r="X46" s="100">
        <f t="shared" si="25"/>
        <v>0</v>
      </c>
      <c r="Y46" s="100">
        <f t="shared" si="25"/>
        <v>0</v>
      </c>
      <c r="Z46" s="100">
        <f t="shared" si="25"/>
        <v>0</v>
      </c>
      <c r="AA46" s="100">
        <f t="shared" si="25"/>
        <v>0</v>
      </c>
      <c r="AB46" s="100">
        <f t="shared" si="25"/>
        <v>0</v>
      </c>
      <c r="AC46" s="100">
        <f t="shared" si="25"/>
        <v>0</v>
      </c>
      <c r="AD46" s="100">
        <f t="shared" si="25"/>
        <v>0</v>
      </c>
      <c r="AE46" s="100">
        <f t="shared" si="25"/>
        <v>0</v>
      </c>
      <c r="AF46" s="100">
        <f t="shared" si="25"/>
        <v>0</v>
      </c>
      <c r="AG46" s="100">
        <f t="shared" si="25"/>
        <v>0</v>
      </c>
      <c r="AH46" s="100">
        <f t="shared" si="25"/>
        <v>0</v>
      </c>
      <c r="AI46" s="100">
        <f t="shared" si="25"/>
        <v>0</v>
      </c>
      <c r="AJ46" s="100">
        <f t="shared" si="25"/>
        <v>0</v>
      </c>
      <c r="AK46" s="100">
        <f t="shared" si="25"/>
        <v>0</v>
      </c>
    </row>
    <row r="47" spans="1:37" x14ac:dyDescent="0.3">
      <c r="A47" s="139">
        <f t="shared" si="14"/>
        <v>10.119999999999997</v>
      </c>
      <c r="B47" s="51" t="s">
        <v>184</v>
      </c>
      <c r="C47" s="69"/>
      <c r="D47" s="88"/>
      <c r="E47" s="89" t="s">
        <v>101</v>
      </c>
      <c r="F47" s="101">
        <f t="shared" si="15"/>
        <v>0</v>
      </c>
      <c r="G47" s="107">
        <v>0</v>
      </c>
      <c r="H47" s="100">
        <f t="shared" ref="H47:AK47" si="26">G47*(1+Inflation_rate)</f>
        <v>0</v>
      </c>
      <c r="I47" s="100">
        <f t="shared" si="26"/>
        <v>0</v>
      </c>
      <c r="J47" s="100">
        <f t="shared" si="26"/>
        <v>0</v>
      </c>
      <c r="K47" s="100">
        <f t="shared" si="26"/>
        <v>0</v>
      </c>
      <c r="L47" s="100">
        <f t="shared" si="26"/>
        <v>0</v>
      </c>
      <c r="M47" s="100">
        <f t="shared" si="26"/>
        <v>0</v>
      </c>
      <c r="N47" s="100">
        <f t="shared" si="26"/>
        <v>0</v>
      </c>
      <c r="O47" s="100">
        <f t="shared" si="26"/>
        <v>0</v>
      </c>
      <c r="P47" s="100">
        <f t="shared" si="26"/>
        <v>0</v>
      </c>
      <c r="Q47" s="100">
        <f t="shared" si="26"/>
        <v>0</v>
      </c>
      <c r="R47" s="100">
        <f t="shared" si="26"/>
        <v>0</v>
      </c>
      <c r="S47" s="100">
        <f t="shared" si="26"/>
        <v>0</v>
      </c>
      <c r="T47" s="100">
        <f t="shared" si="26"/>
        <v>0</v>
      </c>
      <c r="U47" s="100">
        <f t="shared" si="26"/>
        <v>0</v>
      </c>
      <c r="V47" s="100">
        <f t="shared" si="26"/>
        <v>0</v>
      </c>
      <c r="W47" s="100">
        <f t="shared" si="26"/>
        <v>0</v>
      </c>
      <c r="X47" s="100">
        <f t="shared" si="26"/>
        <v>0</v>
      </c>
      <c r="Y47" s="100">
        <f t="shared" si="26"/>
        <v>0</v>
      </c>
      <c r="Z47" s="100">
        <f t="shared" si="26"/>
        <v>0</v>
      </c>
      <c r="AA47" s="100">
        <f t="shared" si="26"/>
        <v>0</v>
      </c>
      <c r="AB47" s="100">
        <f t="shared" si="26"/>
        <v>0</v>
      </c>
      <c r="AC47" s="100">
        <f t="shared" si="26"/>
        <v>0</v>
      </c>
      <c r="AD47" s="100">
        <f t="shared" si="26"/>
        <v>0</v>
      </c>
      <c r="AE47" s="100">
        <f t="shared" si="26"/>
        <v>0</v>
      </c>
      <c r="AF47" s="100">
        <f t="shared" si="26"/>
        <v>0</v>
      </c>
      <c r="AG47" s="100">
        <f t="shared" si="26"/>
        <v>0</v>
      </c>
      <c r="AH47" s="100">
        <f t="shared" si="26"/>
        <v>0</v>
      </c>
      <c r="AI47" s="100">
        <f t="shared" si="26"/>
        <v>0</v>
      </c>
      <c r="AJ47" s="100">
        <f t="shared" si="26"/>
        <v>0</v>
      </c>
      <c r="AK47" s="100">
        <f t="shared" si="26"/>
        <v>0</v>
      </c>
    </row>
    <row r="48" spans="1:37" x14ac:dyDescent="0.3">
      <c r="A48" s="139">
        <f t="shared" si="14"/>
        <v>10.129999999999997</v>
      </c>
      <c r="B48" s="51" t="s">
        <v>120</v>
      </c>
      <c r="C48" s="69"/>
      <c r="D48" s="88"/>
      <c r="E48" s="89" t="s">
        <v>101</v>
      </c>
      <c r="F48" s="101">
        <f t="shared" si="15"/>
        <v>0</v>
      </c>
      <c r="G48" s="107">
        <v>0</v>
      </c>
      <c r="H48" s="100">
        <f t="shared" ref="H48:AK48" si="27">G48*(1+Inflation_rate)</f>
        <v>0</v>
      </c>
      <c r="I48" s="100">
        <f t="shared" si="27"/>
        <v>0</v>
      </c>
      <c r="J48" s="100">
        <f t="shared" si="27"/>
        <v>0</v>
      </c>
      <c r="K48" s="100">
        <f t="shared" si="27"/>
        <v>0</v>
      </c>
      <c r="L48" s="100">
        <f t="shared" si="27"/>
        <v>0</v>
      </c>
      <c r="M48" s="100">
        <f t="shared" si="27"/>
        <v>0</v>
      </c>
      <c r="N48" s="100">
        <f t="shared" si="27"/>
        <v>0</v>
      </c>
      <c r="O48" s="100">
        <f t="shared" si="27"/>
        <v>0</v>
      </c>
      <c r="P48" s="100">
        <f t="shared" si="27"/>
        <v>0</v>
      </c>
      <c r="Q48" s="100">
        <f t="shared" si="27"/>
        <v>0</v>
      </c>
      <c r="R48" s="100">
        <f t="shared" si="27"/>
        <v>0</v>
      </c>
      <c r="S48" s="100">
        <f t="shared" si="27"/>
        <v>0</v>
      </c>
      <c r="T48" s="100">
        <f t="shared" si="27"/>
        <v>0</v>
      </c>
      <c r="U48" s="100">
        <f t="shared" si="27"/>
        <v>0</v>
      </c>
      <c r="V48" s="100">
        <f t="shared" si="27"/>
        <v>0</v>
      </c>
      <c r="W48" s="100">
        <f t="shared" si="27"/>
        <v>0</v>
      </c>
      <c r="X48" s="100">
        <f t="shared" si="27"/>
        <v>0</v>
      </c>
      <c r="Y48" s="100">
        <f t="shared" si="27"/>
        <v>0</v>
      </c>
      <c r="Z48" s="100">
        <f t="shared" si="27"/>
        <v>0</v>
      </c>
      <c r="AA48" s="100">
        <f t="shared" si="27"/>
        <v>0</v>
      </c>
      <c r="AB48" s="100">
        <f t="shared" si="27"/>
        <v>0</v>
      </c>
      <c r="AC48" s="100">
        <f t="shared" si="27"/>
        <v>0</v>
      </c>
      <c r="AD48" s="100">
        <f t="shared" si="27"/>
        <v>0</v>
      </c>
      <c r="AE48" s="100">
        <f t="shared" si="27"/>
        <v>0</v>
      </c>
      <c r="AF48" s="100">
        <f t="shared" si="27"/>
        <v>0</v>
      </c>
      <c r="AG48" s="100">
        <f t="shared" si="27"/>
        <v>0</v>
      </c>
      <c r="AH48" s="100">
        <f t="shared" si="27"/>
        <v>0</v>
      </c>
      <c r="AI48" s="100">
        <f t="shared" si="27"/>
        <v>0</v>
      </c>
      <c r="AJ48" s="100">
        <f t="shared" si="27"/>
        <v>0</v>
      </c>
      <c r="AK48" s="100">
        <f t="shared" si="27"/>
        <v>0</v>
      </c>
    </row>
    <row r="49" spans="1:37" x14ac:dyDescent="0.3">
      <c r="A49" s="139">
        <f t="shared" si="14"/>
        <v>10.139999999999997</v>
      </c>
      <c r="B49" s="51" t="s">
        <v>43</v>
      </c>
      <c r="C49" s="69"/>
      <c r="D49" s="84"/>
      <c r="E49" s="89" t="s">
        <v>101</v>
      </c>
      <c r="F49" s="101">
        <f t="shared" si="15"/>
        <v>0</v>
      </c>
      <c r="G49" s="107">
        <v>0</v>
      </c>
      <c r="H49" s="100">
        <f t="shared" ref="H49:AK49" si="28">G49*(1+Inflation_rate)</f>
        <v>0</v>
      </c>
      <c r="I49" s="100">
        <f t="shared" si="28"/>
        <v>0</v>
      </c>
      <c r="J49" s="100">
        <f t="shared" si="28"/>
        <v>0</v>
      </c>
      <c r="K49" s="100">
        <f t="shared" si="28"/>
        <v>0</v>
      </c>
      <c r="L49" s="100">
        <f t="shared" si="28"/>
        <v>0</v>
      </c>
      <c r="M49" s="100">
        <f t="shared" si="28"/>
        <v>0</v>
      </c>
      <c r="N49" s="100">
        <f t="shared" si="28"/>
        <v>0</v>
      </c>
      <c r="O49" s="100">
        <f t="shared" si="28"/>
        <v>0</v>
      </c>
      <c r="P49" s="100">
        <f t="shared" si="28"/>
        <v>0</v>
      </c>
      <c r="Q49" s="100">
        <f t="shared" si="28"/>
        <v>0</v>
      </c>
      <c r="R49" s="100">
        <f t="shared" si="28"/>
        <v>0</v>
      </c>
      <c r="S49" s="100">
        <f t="shared" si="28"/>
        <v>0</v>
      </c>
      <c r="T49" s="100">
        <f t="shared" si="28"/>
        <v>0</v>
      </c>
      <c r="U49" s="100">
        <f t="shared" si="28"/>
        <v>0</v>
      </c>
      <c r="V49" s="100">
        <f t="shared" si="28"/>
        <v>0</v>
      </c>
      <c r="W49" s="100">
        <f t="shared" si="28"/>
        <v>0</v>
      </c>
      <c r="X49" s="100">
        <f t="shared" si="28"/>
        <v>0</v>
      </c>
      <c r="Y49" s="100">
        <f t="shared" si="28"/>
        <v>0</v>
      </c>
      <c r="Z49" s="100">
        <f t="shared" si="28"/>
        <v>0</v>
      </c>
      <c r="AA49" s="100">
        <f t="shared" si="28"/>
        <v>0</v>
      </c>
      <c r="AB49" s="100">
        <f t="shared" si="28"/>
        <v>0</v>
      </c>
      <c r="AC49" s="100">
        <f t="shared" si="28"/>
        <v>0</v>
      </c>
      <c r="AD49" s="100">
        <f t="shared" si="28"/>
        <v>0</v>
      </c>
      <c r="AE49" s="100">
        <f t="shared" si="28"/>
        <v>0</v>
      </c>
      <c r="AF49" s="100">
        <f t="shared" si="28"/>
        <v>0</v>
      </c>
      <c r="AG49" s="100">
        <f t="shared" si="28"/>
        <v>0</v>
      </c>
      <c r="AH49" s="100">
        <f t="shared" si="28"/>
        <v>0</v>
      </c>
      <c r="AI49" s="100">
        <f t="shared" si="28"/>
        <v>0</v>
      </c>
      <c r="AJ49" s="100">
        <f t="shared" si="28"/>
        <v>0</v>
      </c>
      <c r="AK49" s="100">
        <f t="shared" si="28"/>
        <v>0</v>
      </c>
    </row>
    <row r="50" spans="1:37" x14ac:dyDescent="0.3">
      <c r="A50" s="139">
        <f t="shared" si="14"/>
        <v>10.149999999999997</v>
      </c>
      <c r="B50" s="51" t="s">
        <v>42</v>
      </c>
      <c r="C50" s="140"/>
      <c r="D50" s="88"/>
      <c r="E50" s="89" t="s">
        <v>101</v>
      </c>
      <c r="F50" s="101">
        <f t="shared" si="15"/>
        <v>0</v>
      </c>
      <c r="G50" s="107">
        <v>0</v>
      </c>
      <c r="H50" s="100">
        <f t="shared" ref="H50:AK50" si="29">G50*(1+Inflation_rate)</f>
        <v>0</v>
      </c>
      <c r="I50" s="100">
        <f t="shared" si="29"/>
        <v>0</v>
      </c>
      <c r="J50" s="100">
        <f t="shared" si="29"/>
        <v>0</v>
      </c>
      <c r="K50" s="100">
        <f t="shared" si="29"/>
        <v>0</v>
      </c>
      <c r="L50" s="100">
        <f t="shared" si="29"/>
        <v>0</v>
      </c>
      <c r="M50" s="100">
        <f t="shared" si="29"/>
        <v>0</v>
      </c>
      <c r="N50" s="100">
        <f t="shared" si="29"/>
        <v>0</v>
      </c>
      <c r="O50" s="100">
        <f t="shared" si="29"/>
        <v>0</v>
      </c>
      <c r="P50" s="100">
        <f t="shared" si="29"/>
        <v>0</v>
      </c>
      <c r="Q50" s="100">
        <f t="shared" si="29"/>
        <v>0</v>
      </c>
      <c r="R50" s="100">
        <f t="shared" si="29"/>
        <v>0</v>
      </c>
      <c r="S50" s="100">
        <f t="shared" si="29"/>
        <v>0</v>
      </c>
      <c r="T50" s="100">
        <f t="shared" si="29"/>
        <v>0</v>
      </c>
      <c r="U50" s="100">
        <f t="shared" si="29"/>
        <v>0</v>
      </c>
      <c r="V50" s="100">
        <f t="shared" si="29"/>
        <v>0</v>
      </c>
      <c r="W50" s="100">
        <f t="shared" si="29"/>
        <v>0</v>
      </c>
      <c r="X50" s="100">
        <f t="shared" si="29"/>
        <v>0</v>
      </c>
      <c r="Y50" s="100">
        <f t="shared" si="29"/>
        <v>0</v>
      </c>
      <c r="Z50" s="100">
        <f t="shared" si="29"/>
        <v>0</v>
      </c>
      <c r="AA50" s="100">
        <f t="shared" si="29"/>
        <v>0</v>
      </c>
      <c r="AB50" s="100">
        <f t="shared" si="29"/>
        <v>0</v>
      </c>
      <c r="AC50" s="100">
        <f t="shared" si="29"/>
        <v>0</v>
      </c>
      <c r="AD50" s="100">
        <f t="shared" si="29"/>
        <v>0</v>
      </c>
      <c r="AE50" s="100">
        <f t="shared" si="29"/>
        <v>0</v>
      </c>
      <c r="AF50" s="100">
        <f t="shared" si="29"/>
        <v>0</v>
      </c>
      <c r="AG50" s="100">
        <f t="shared" si="29"/>
        <v>0</v>
      </c>
      <c r="AH50" s="100">
        <f t="shared" si="29"/>
        <v>0</v>
      </c>
      <c r="AI50" s="100">
        <f t="shared" si="29"/>
        <v>0</v>
      </c>
      <c r="AJ50" s="100">
        <f t="shared" si="29"/>
        <v>0</v>
      </c>
      <c r="AK50" s="100">
        <f t="shared" si="29"/>
        <v>0</v>
      </c>
    </row>
    <row r="51" spans="1:37" x14ac:dyDescent="0.3">
      <c r="A51" s="139">
        <f t="shared" si="14"/>
        <v>10.159999999999997</v>
      </c>
      <c r="B51" s="51" t="s">
        <v>128</v>
      </c>
      <c r="C51" s="69"/>
      <c r="D51" s="88"/>
      <c r="E51" s="89" t="s">
        <v>101</v>
      </c>
      <c r="F51" s="101">
        <f t="shared" si="15"/>
        <v>0</v>
      </c>
      <c r="G51" s="107">
        <v>0</v>
      </c>
      <c r="H51" s="100">
        <f t="shared" ref="H51:AK51" si="30">G51*(1+Inflation_rate)</f>
        <v>0</v>
      </c>
      <c r="I51" s="100">
        <f t="shared" si="30"/>
        <v>0</v>
      </c>
      <c r="J51" s="100">
        <f t="shared" si="30"/>
        <v>0</v>
      </c>
      <c r="K51" s="100">
        <f t="shared" si="30"/>
        <v>0</v>
      </c>
      <c r="L51" s="100">
        <f t="shared" si="30"/>
        <v>0</v>
      </c>
      <c r="M51" s="100">
        <f t="shared" si="30"/>
        <v>0</v>
      </c>
      <c r="N51" s="100">
        <f t="shared" si="30"/>
        <v>0</v>
      </c>
      <c r="O51" s="100">
        <f t="shared" si="30"/>
        <v>0</v>
      </c>
      <c r="P51" s="100">
        <f t="shared" si="30"/>
        <v>0</v>
      </c>
      <c r="Q51" s="100">
        <f t="shared" si="30"/>
        <v>0</v>
      </c>
      <c r="R51" s="100">
        <f t="shared" si="30"/>
        <v>0</v>
      </c>
      <c r="S51" s="100">
        <f t="shared" si="30"/>
        <v>0</v>
      </c>
      <c r="T51" s="100">
        <f t="shared" si="30"/>
        <v>0</v>
      </c>
      <c r="U51" s="100">
        <f t="shared" si="30"/>
        <v>0</v>
      </c>
      <c r="V51" s="100">
        <f t="shared" si="30"/>
        <v>0</v>
      </c>
      <c r="W51" s="100">
        <f t="shared" si="30"/>
        <v>0</v>
      </c>
      <c r="X51" s="100">
        <f t="shared" si="30"/>
        <v>0</v>
      </c>
      <c r="Y51" s="100">
        <f t="shared" si="30"/>
        <v>0</v>
      </c>
      <c r="Z51" s="100">
        <f t="shared" si="30"/>
        <v>0</v>
      </c>
      <c r="AA51" s="100">
        <f t="shared" si="30"/>
        <v>0</v>
      </c>
      <c r="AB51" s="100">
        <f t="shared" si="30"/>
        <v>0</v>
      </c>
      <c r="AC51" s="100">
        <f t="shared" si="30"/>
        <v>0</v>
      </c>
      <c r="AD51" s="100">
        <f t="shared" si="30"/>
        <v>0</v>
      </c>
      <c r="AE51" s="100">
        <f t="shared" si="30"/>
        <v>0</v>
      </c>
      <c r="AF51" s="100">
        <f t="shared" si="30"/>
        <v>0</v>
      </c>
      <c r="AG51" s="100">
        <f t="shared" si="30"/>
        <v>0</v>
      </c>
      <c r="AH51" s="100">
        <f t="shared" si="30"/>
        <v>0</v>
      </c>
      <c r="AI51" s="100">
        <f t="shared" si="30"/>
        <v>0</v>
      </c>
      <c r="AJ51" s="100">
        <f t="shared" si="30"/>
        <v>0</v>
      </c>
      <c r="AK51" s="100">
        <f t="shared" si="30"/>
        <v>0</v>
      </c>
    </row>
    <row r="52" spans="1:37" ht="14.4" thickBot="1" x14ac:dyDescent="0.35">
      <c r="A52" s="139">
        <f t="shared" si="14"/>
        <v>10.169999999999996</v>
      </c>
      <c r="B52" s="51" t="s">
        <v>47</v>
      </c>
      <c r="C52" s="69"/>
      <c r="D52" s="85"/>
      <c r="E52" s="89" t="s">
        <v>101</v>
      </c>
      <c r="F52" s="108">
        <f t="shared" si="15"/>
        <v>0</v>
      </c>
      <c r="G52" s="107">
        <v>0</v>
      </c>
      <c r="H52" s="100">
        <f t="shared" ref="H52:AK52" si="31">G52*(1+Inflation_rate)</f>
        <v>0</v>
      </c>
      <c r="I52" s="100">
        <f t="shared" si="31"/>
        <v>0</v>
      </c>
      <c r="J52" s="100">
        <f t="shared" si="31"/>
        <v>0</v>
      </c>
      <c r="K52" s="100">
        <f t="shared" si="31"/>
        <v>0</v>
      </c>
      <c r="L52" s="100">
        <f t="shared" si="31"/>
        <v>0</v>
      </c>
      <c r="M52" s="100">
        <f t="shared" si="31"/>
        <v>0</v>
      </c>
      <c r="N52" s="100">
        <f t="shared" si="31"/>
        <v>0</v>
      </c>
      <c r="O52" s="100">
        <f t="shared" si="31"/>
        <v>0</v>
      </c>
      <c r="P52" s="100">
        <f t="shared" si="31"/>
        <v>0</v>
      </c>
      <c r="Q52" s="100">
        <f t="shared" si="31"/>
        <v>0</v>
      </c>
      <c r="R52" s="100">
        <f t="shared" si="31"/>
        <v>0</v>
      </c>
      <c r="S52" s="100">
        <f t="shared" si="31"/>
        <v>0</v>
      </c>
      <c r="T52" s="100">
        <f t="shared" si="31"/>
        <v>0</v>
      </c>
      <c r="U52" s="100">
        <f t="shared" si="31"/>
        <v>0</v>
      </c>
      <c r="V52" s="100">
        <f t="shared" si="31"/>
        <v>0</v>
      </c>
      <c r="W52" s="100">
        <f t="shared" si="31"/>
        <v>0</v>
      </c>
      <c r="X52" s="100">
        <f t="shared" si="31"/>
        <v>0</v>
      </c>
      <c r="Y52" s="100">
        <f t="shared" si="31"/>
        <v>0</v>
      </c>
      <c r="Z52" s="100">
        <f t="shared" si="31"/>
        <v>0</v>
      </c>
      <c r="AA52" s="100">
        <f t="shared" si="31"/>
        <v>0</v>
      </c>
      <c r="AB52" s="100">
        <f t="shared" si="31"/>
        <v>0</v>
      </c>
      <c r="AC52" s="100">
        <f t="shared" si="31"/>
        <v>0</v>
      </c>
      <c r="AD52" s="100">
        <f t="shared" si="31"/>
        <v>0</v>
      </c>
      <c r="AE52" s="100">
        <f t="shared" si="31"/>
        <v>0</v>
      </c>
      <c r="AF52" s="100">
        <f t="shared" si="31"/>
        <v>0</v>
      </c>
      <c r="AG52" s="100">
        <f t="shared" si="31"/>
        <v>0</v>
      </c>
      <c r="AH52" s="100">
        <f t="shared" si="31"/>
        <v>0</v>
      </c>
      <c r="AI52" s="100">
        <f t="shared" si="31"/>
        <v>0</v>
      </c>
      <c r="AJ52" s="100">
        <f t="shared" si="31"/>
        <v>0</v>
      </c>
      <c r="AK52" s="100">
        <f t="shared" si="31"/>
        <v>0</v>
      </c>
    </row>
    <row r="53" spans="1:37" ht="15" thickBot="1" x14ac:dyDescent="0.35">
      <c r="A53" s="69"/>
      <c r="B53" s="30" t="s">
        <v>125</v>
      </c>
      <c r="C53" s="31"/>
      <c r="D53" s="31"/>
      <c r="E53" s="92" t="s">
        <v>101</v>
      </c>
      <c r="F53" s="108">
        <f>SUM(G53:AK53)</f>
        <v>0</v>
      </c>
      <c r="G53" s="103">
        <f t="shared" ref="G53:AK53" si="32">SUM(G36:G52)</f>
        <v>0</v>
      </c>
      <c r="H53" s="103">
        <f t="shared" si="32"/>
        <v>0</v>
      </c>
      <c r="I53" s="103">
        <f t="shared" si="32"/>
        <v>0</v>
      </c>
      <c r="J53" s="103">
        <f t="shared" si="32"/>
        <v>0</v>
      </c>
      <c r="K53" s="103">
        <f t="shared" si="32"/>
        <v>0</v>
      </c>
      <c r="L53" s="103">
        <f t="shared" si="32"/>
        <v>0</v>
      </c>
      <c r="M53" s="103">
        <f t="shared" si="32"/>
        <v>0</v>
      </c>
      <c r="N53" s="103">
        <f t="shared" si="32"/>
        <v>0</v>
      </c>
      <c r="O53" s="103">
        <f t="shared" si="32"/>
        <v>0</v>
      </c>
      <c r="P53" s="103">
        <f t="shared" si="32"/>
        <v>0</v>
      </c>
      <c r="Q53" s="103">
        <f t="shared" si="32"/>
        <v>0</v>
      </c>
      <c r="R53" s="103">
        <f t="shared" si="32"/>
        <v>0</v>
      </c>
      <c r="S53" s="103">
        <f t="shared" si="32"/>
        <v>0</v>
      </c>
      <c r="T53" s="103">
        <f t="shared" si="32"/>
        <v>0</v>
      </c>
      <c r="U53" s="103">
        <f t="shared" si="32"/>
        <v>0</v>
      </c>
      <c r="V53" s="103">
        <f t="shared" si="32"/>
        <v>0</v>
      </c>
      <c r="W53" s="103">
        <f t="shared" si="32"/>
        <v>0</v>
      </c>
      <c r="X53" s="103">
        <f t="shared" si="32"/>
        <v>0</v>
      </c>
      <c r="Y53" s="103">
        <f t="shared" si="32"/>
        <v>0</v>
      </c>
      <c r="Z53" s="103">
        <f t="shared" si="32"/>
        <v>0</v>
      </c>
      <c r="AA53" s="103">
        <f t="shared" si="32"/>
        <v>0</v>
      </c>
      <c r="AB53" s="103">
        <f t="shared" si="32"/>
        <v>0</v>
      </c>
      <c r="AC53" s="103">
        <f t="shared" si="32"/>
        <v>0</v>
      </c>
      <c r="AD53" s="103">
        <f t="shared" si="32"/>
        <v>0</v>
      </c>
      <c r="AE53" s="103">
        <f t="shared" si="32"/>
        <v>0</v>
      </c>
      <c r="AF53" s="103">
        <f t="shared" si="32"/>
        <v>0</v>
      </c>
      <c r="AG53" s="103">
        <f t="shared" si="32"/>
        <v>0</v>
      </c>
      <c r="AH53" s="103">
        <f t="shared" si="32"/>
        <v>0</v>
      </c>
      <c r="AI53" s="103">
        <f t="shared" si="32"/>
        <v>0</v>
      </c>
      <c r="AJ53" s="103">
        <f t="shared" si="32"/>
        <v>0</v>
      </c>
      <c r="AK53" s="103">
        <f t="shared" si="32"/>
        <v>0</v>
      </c>
    </row>
    <row r="54" spans="1:37" ht="14.4" x14ac:dyDescent="0.3">
      <c r="A54" s="1"/>
      <c r="B54" s="44"/>
      <c r="C54" s="28"/>
      <c r="D54" s="28"/>
      <c r="E54" s="104"/>
      <c r="F54" s="104"/>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row>
    <row r="55" spans="1:37" s="36" customFormat="1" ht="14.4" thickBot="1" x14ac:dyDescent="0.35">
      <c r="A55" s="32">
        <v>11</v>
      </c>
      <c r="B55" s="33" t="s">
        <v>129</v>
      </c>
      <c r="C55" s="33"/>
      <c r="D55" s="34"/>
      <c r="E55" s="91"/>
      <c r="F55" s="91"/>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row>
    <row r="56" spans="1:37" x14ac:dyDescent="0.3">
      <c r="A56" s="139">
        <f>A55+0.01</f>
        <v>11.01</v>
      </c>
      <c r="B56" s="51" t="s">
        <v>112</v>
      </c>
      <c r="C56" s="69"/>
      <c r="D56" s="87"/>
      <c r="E56" s="89" t="s">
        <v>101</v>
      </c>
      <c r="F56" s="99">
        <f>SUM(G56:AK56)</f>
        <v>0</v>
      </c>
      <c r="G56" s="107">
        <v>0</v>
      </c>
      <c r="H56" s="100">
        <f t="shared" ref="H56:AK56" si="33">G56*(1+Inflation_rate)</f>
        <v>0</v>
      </c>
      <c r="I56" s="100">
        <f t="shared" si="33"/>
        <v>0</v>
      </c>
      <c r="J56" s="100">
        <f t="shared" si="33"/>
        <v>0</v>
      </c>
      <c r="K56" s="100">
        <f t="shared" si="33"/>
        <v>0</v>
      </c>
      <c r="L56" s="100">
        <f t="shared" si="33"/>
        <v>0</v>
      </c>
      <c r="M56" s="100">
        <f t="shared" si="33"/>
        <v>0</v>
      </c>
      <c r="N56" s="100">
        <f t="shared" si="33"/>
        <v>0</v>
      </c>
      <c r="O56" s="100">
        <f t="shared" si="33"/>
        <v>0</v>
      </c>
      <c r="P56" s="100">
        <f t="shared" si="33"/>
        <v>0</v>
      </c>
      <c r="Q56" s="100">
        <f t="shared" si="33"/>
        <v>0</v>
      </c>
      <c r="R56" s="100">
        <f t="shared" si="33"/>
        <v>0</v>
      </c>
      <c r="S56" s="100">
        <f t="shared" si="33"/>
        <v>0</v>
      </c>
      <c r="T56" s="100">
        <f t="shared" si="33"/>
        <v>0</v>
      </c>
      <c r="U56" s="100">
        <f t="shared" si="33"/>
        <v>0</v>
      </c>
      <c r="V56" s="100">
        <f t="shared" si="33"/>
        <v>0</v>
      </c>
      <c r="W56" s="100">
        <f t="shared" si="33"/>
        <v>0</v>
      </c>
      <c r="X56" s="100">
        <f t="shared" si="33"/>
        <v>0</v>
      </c>
      <c r="Y56" s="100">
        <f t="shared" si="33"/>
        <v>0</v>
      </c>
      <c r="Z56" s="100">
        <f t="shared" si="33"/>
        <v>0</v>
      </c>
      <c r="AA56" s="100">
        <f t="shared" si="33"/>
        <v>0</v>
      </c>
      <c r="AB56" s="100">
        <f t="shared" si="33"/>
        <v>0</v>
      </c>
      <c r="AC56" s="100">
        <f t="shared" si="33"/>
        <v>0</v>
      </c>
      <c r="AD56" s="100">
        <f t="shared" si="33"/>
        <v>0</v>
      </c>
      <c r="AE56" s="100">
        <f t="shared" si="33"/>
        <v>0</v>
      </c>
      <c r="AF56" s="100">
        <f t="shared" si="33"/>
        <v>0</v>
      </c>
      <c r="AG56" s="100">
        <f t="shared" si="33"/>
        <v>0</v>
      </c>
      <c r="AH56" s="100">
        <f t="shared" si="33"/>
        <v>0</v>
      </c>
      <c r="AI56" s="100">
        <f t="shared" si="33"/>
        <v>0</v>
      </c>
      <c r="AJ56" s="100">
        <f t="shared" si="33"/>
        <v>0</v>
      </c>
      <c r="AK56" s="100">
        <f t="shared" si="33"/>
        <v>0</v>
      </c>
    </row>
    <row r="57" spans="1:37" x14ac:dyDescent="0.3">
      <c r="A57" s="139">
        <f t="shared" ref="A57:A72" si="34">A56+0.01</f>
        <v>11.02</v>
      </c>
      <c r="B57" s="51" t="s">
        <v>45</v>
      </c>
      <c r="C57" s="69"/>
      <c r="D57" s="88"/>
      <c r="E57" s="89" t="s">
        <v>101</v>
      </c>
      <c r="F57" s="101">
        <f t="shared" ref="F57:F72" si="35">SUM(G57:AK57)</f>
        <v>0</v>
      </c>
      <c r="G57" s="107">
        <v>0</v>
      </c>
      <c r="H57" s="100">
        <f t="shared" ref="H57:AK57" si="36">G57*(1+Inflation_rate)</f>
        <v>0</v>
      </c>
      <c r="I57" s="100">
        <f t="shared" si="36"/>
        <v>0</v>
      </c>
      <c r="J57" s="100">
        <f t="shared" si="36"/>
        <v>0</v>
      </c>
      <c r="K57" s="100">
        <f t="shared" si="36"/>
        <v>0</v>
      </c>
      <c r="L57" s="100">
        <f t="shared" si="36"/>
        <v>0</v>
      </c>
      <c r="M57" s="100">
        <f t="shared" si="36"/>
        <v>0</v>
      </c>
      <c r="N57" s="100">
        <f t="shared" si="36"/>
        <v>0</v>
      </c>
      <c r="O57" s="100">
        <f t="shared" si="36"/>
        <v>0</v>
      </c>
      <c r="P57" s="100">
        <f t="shared" si="36"/>
        <v>0</v>
      </c>
      <c r="Q57" s="100">
        <f t="shared" si="36"/>
        <v>0</v>
      </c>
      <c r="R57" s="100">
        <f t="shared" si="36"/>
        <v>0</v>
      </c>
      <c r="S57" s="100">
        <f t="shared" si="36"/>
        <v>0</v>
      </c>
      <c r="T57" s="100">
        <f t="shared" si="36"/>
        <v>0</v>
      </c>
      <c r="U57" s="100">
        <f t="shared" si="36"/>
        <v>0</v>
      </c>
      <c r="V57" s="100">
        <f t="shared" si="36"/>
        <v>0</v>
      </c>
      <c r="W57" s="100">
        <f t="shared" si="36"/>
        <v>0</v>
      </c>
      <c r="X57" s="100">
        <f t="shared" si="36"/>
        <v>0</v>
      </c>
      <c r="Y57" s="100">
        <f t="shared" si="36"/>
        <v>0</v>
      </c>
      <c r="Z57" s="100">
        <f t="shared" si="36"/>
        <v>0</v>
      </c>
      <c r="AA57" s="100">
        <f t="shared" si="36"/>
        <v>0</v>
      </c>
      <c r="AB57" s="100">
        <f t="shared" si="36"/>
        <v>0</v>
      </c>
      <c r="AC57" s="100">
        <f t="shared" si="36"/>
        <v>0</v>
      </c>
      <c r="AD57" s="100">
        <f t="shared" si="36"/>
        <v>0</v>
      </c>
      <c r="AE57" s="100">
        <f t="shared" si="36"/>
        <v>0</v>
      </c>
      <c r="AF57" s="100">
        <f t="shared" si="36"/>
        <v>0</v>
      </c>
      <c r="AG57" s="100">
        <f t="shared" si="36"/>
        <v>0</v>
      </c>
      <c r="AH57" s="100">
        <f t="shared" si="36"/>
        <v>0</v>
      </c>
      <c r="AI57" s="100">
        <f t="shared" si="36"/>
        <v>0</v>
      </c>
      <c r="AJ57" s="100">
        <f t="shared" si="36"/>
        <v>0</v>
      </c>
      <c r="AK57" s="100">
        <f t="shared" si="36"/>
        <v>0</v>
      </c>
    </row>
    <row r="58" spans="1:37" x14ac:dyDescent="0.3">
      <c r="A58" s="139">
        <f t="shared" si="34"/>
        <v>11.03</v>
      </c>
      <c r="B58" s="51" t="s">
        <v>113</v>
      </c>
      <c r="C58" s="69"/>
      <c r="D58" s="88"/>
      <c r="E58" s="89" t="s">
        <v>101</v>
      </c>
      <c r="F58" s="101">
        <f t="shared" si="35"/>
        <v>0</v>
      </c>
      <c r="G58" s="107">
        <v>0</v>
      </c>
      <c r="H58" s="100">
        <f t="shared" ref="H58:AK58" si="37">G58*(1+Inflation_rate)</f>
        <v>0</v>
      </c>
      <c r="I58" s="100">
        <f t="shared" si="37"/>
        <v>0</v>
      </c>
      <c r="J58" s="100">
        <f t="shared" si="37"/>
        <v>0</v>
      </c>
      <c r="K58" s="100">
        <f t="shared" si="37"/>
        <v>0</v>
      </c>
      <c r="L58" s="100">
        <f t="shared" si="37"/>
        <v>0</v>
      </c>
      <c r="M58" s="100">
        <f t="shared" si="37"/>
        <v>0</v>
      </c>
      <c r="N58" s="100">
        <f t="shared" si="37"/>
        <v>0</v>
      </c>
      <c r="O58" s="100">
        <f t="shared" si="37"/>
        <v>0</v>
      </c>
      <c r="P58" s="100">
        <f t="shared" si="37"/>
        <v>0</v>
      </c>
      <c r="Q58" s="100">
        <f t="shared" si="37"/>
        <v>0</v>
      </c>
      <c r="R58" s="100">
        <f t="shared" si="37"/>
        <v>0</v>
      </c>
      <c r="S58" s="100">
        <f t="shared" si="37"/>
        <v>0</v>
      </c>
      <c r="T58" s="100">
        <f t="shared" si="37"/>
        <v>0</v>
      </c>
      <c r="U58" s="100">
        <f t="shared" si="37"/>
        <v>0</v>
      </c>
      <c r="V58" s="100">
        <f t="shared" si="37"/>
        <v>0</v>
      </c>
      <c r="W58" s="100">
        <f t="shared" si="37"/>
        <v>0</v>
      </c>
      <c r="X58" s="100">
        <f t="shared" si="37"/>
        <v>0</v>
      </c>
      <c r="Y58" s="100">
        <f t="shared" si="37"/>
        <v>0</v>
      </c>
      <c r="Z58" s="100">
        <f t="shared" si="37"/>
        <v>0</v>
      </c>
      <c r="AA58" s="100">
        <f t="shared" si="37"/>
        <v>0</v>
      </c>
      <c r="AB58" s="100">
        <f t="shared" si="37"/>
        <v>0</v>
      </c>
      <c r="AC58" s="100">
        <f t="shared" si="37"/>
        <v>0</v>
      </c>
      <c r="AD58" s="100">
        <f t="shared" si="37"/>
        <v>0</v>
      </c>
      <c r="AE58" s="100">
        <f t="shared" si="37"/>
        <v>0</v>
      </c>
      <c r="AF58" s="100">
        <f t="shared" si="37"/>
        <v>0</v>
      </c>
      <c r="AG58" s="100">
        <f t="shared" si="37"/>
        <v>0</v>
      </c>
      <c r="AH58" s="100">
        <f t="shared" si="37"/>
        <v>0</v>
      </c>
      <c r="AI58" s="100">
        <f t="shared" si="37"/>
        <v>0</v>
      </c>
      <c r="AJ58" s="100">
        <f t="shared" si="37"/>
        <v>0</v>
      </c>
      <c r="AK58" s="100">
        <f t="shared" si="37"/>
        <v>0</v>
      </c>
    </row>
    <row r="59" spans="1:37" x14ac:dyDescent="0.3">
      <c r="A59" s="139">
        <f t="shared" si="34"/>
        <v>11.04</v>
      </c>
      <c r="B59" s="51" t="s">
        <v>114</v>
      </c>
      <c r="C59" s="69"/>
      <c r="D59" s="88"/>
      <c r="E59" s="89" t="s">
        <v>101</v>
      </c>
      <c r="F59" s="101">
        <f t="shared" si="35"/>
        <v>0</v>
      </c>
      <c r="G59" s="107">
        <v>0</v>
      </c>
      <c r="H59" s="100">
        <f t="shared" ref="H59:AK59" si="38">G59*(1+Inflation_rate)</f>
        <v>0</v>
      </c>
      <c r="I59" s="100">
        <f t="shared" si="38"/>
        <v>0</v>
      </c>
      <c r="J59" s="100">
        <f t="shared" si="38"/>
        <v>0</v>
      </c>
      <c r="K59" s="100">
        <f t="shared" si="38"/>
        <v>0</v>
      </c>
      <c r="L59" s="100">
        <f t="shared" si="38"/>
        <v>0</v>
      </c>
      <c r="M59" s="100">
        <f t="shared" si="38"/>
        <v>0</v>
      </c>
      <c r="N59" s="100">
        <f t="shared" si="38"/>
        <v>0</v>
      </c>
      <c r="O59" s="100">
        <f t="shared" si="38"/>
        <v>0</v>
      </c>
      <c r="P59" s="100">
        <f t="shared" si="38"/>
        <v>0</v>
      </c>
      <c r="Q59" s="100">
        <f t="shared" si="38"/>
        <v>0</v>
      </c>
      <c r="R59" s="100">
        <f t="shared" si="38"/>
        <v>0</v>
      </c>
      <c r="S59" s="100">
        <f t="shared" si="38"/>
        <v>0</v>
      </c>
      <c r="T59" s="100">
        <f t="shared" si="38"/>
        <v>0</v>
      </c>
      <c r="U59" s="100">
        <f t="shared" si="38"/>
        <v>0</v>
      </c>
      <c r="V59" s="100">
        <f t="shared" si="38"/>
        <v>0</v>
      </c>
      <c r="W59" s="100">
        <f t="shared" si="38"/>
        <v>0</v>
      </c>
      <c r="X59" s="100">
        <f t="shared" si="38"/>
        <v>0</v>
      </c>
      <c r="Y59" s="100">
        <f t="shared" si="38"/>
        <v>0</v>
      </c>
      <c r="Z59" s="100">
        <f t="shared" si="38"/>
        <v>0</v>
      </c>
      <c r="AA59" s="100">
        <f t="shared" si="38"/>
        <v>0</v>
      </c>
      <c r="AB59" s="100">
        <f t="shared" si="38"/>
        <v>0</v>
      </c>
      <c r="AC59" s="100">
        <f t="shared" si="38"/>
        <v>0</v>
      </c>
      <c r="AD59" s="100">
        <f t="shared" si="38"/>
        <v>0</v>
      </c>
      <c r="AE59" s="100">
        <f t="shared" si="38"/>
        <v>0</v>
      </c>
      <c r="AF59" s="100">
        <f t="shared" si="38"/>
        <v>0</v>
      </c>
      <c r="AG59" s="100">
        <f t="shared" si="38"/>
        <v>0</v>
      </c>
      <c r="AH59" s="100">
        <f t="shared" si="38"/>
        <v>0</v>
      </c>
      <c r="AI59" s="100">
        <f t="shared" si="38"/>
        <v>0</v>
      </c>
      <c r="AJ59" s="100">
        <f t="shared" si="38"/>
        <v>0</v>
      </c>
      <c r="AK59" s="100">
        <f t="shared" si="38"/>
        <v>0</v>
      </c>
    </row>
    <row r="60" spans="1:37" x14ac:dyDescent="0.3">
      <c r="A60" s="139">
        <f t="shared" si="34"/>
        <v>11.049999999999999</v>
      </c>
      <c r="B60" s="51" t="s">
        <v>115</v>
      </c>
      <c r="C60" s="69"/>
      <c r="D60" s="88"/>
      <c r="E60" s="89" t="s">
        <v>101</v>
      </c>
      <c r="F60" s="101">
        <f t="shared" si="35"/>
        <v>0</v>
      </c>
      <c r="G60" s="107">
        <v>0</v>
      </c>
      <c r="H60" s="100">
        <f t="shared" ref="H60:AK60" si="39">G60*(1+Inflation_rate)</f>
        <v>0</v>
      </c>
      <c r="I60" s="100">
        <f t="shared" si="39"/>
        <v>0</v>
      </c>
      <c r="J60" s="100">
        <f t="shared" si="39"/>
        <v>0</v>
      </c>
      <c r="K60" s="100">
        <f t="shared" si="39"/>
        <v>0</v>
      </c>
      <c r="L60" s="100">
        <f t="shared" si="39"/>
        <v>0</v>
      </c>
      <c r="M60" s="100">
        <f t="shared" si="39"/>
        <v>0</v>
      </c>
      <c r="N60" s="100">
        <f t="shared" si="39"/>
        <v>0</v>
      </c>
      <c r="O60" s="100">
        <f t="shared" si="39"/>
        <v>0</v>
      </c>
      <c r="P60" s="100">
        <f t="shared" si="39"/>
        <v>0</v>
      </c>
      <c r="Q60" s="100">
        <f t="shared" si="39"/>
        <v>0</v>
      </c>
      <c r="R60" s="100">
        <f t="shared" si="39"/>
        <v>0</v>
      </c>
      <c r="S60" s="100">
        <f t="shared" si="39"/>
        <v>0</v>
      </c>
      <c r="T60" s="100">
        <f t="shared" si="39"/>
        <v>0</v>
      </c>
      <c r="U60" s="100">
        <f t="shared" si="39"/>
        <v>0</v>
      </c>
      <c r="V60" s="100">
        <f t="shared" si="39"/>
        <v>0</v>
      </c>
      <c r="W60" s="100">
        <f t="shared" si="39"/>
        <v>0</v>
      </c>
      <c r="X60" s="100">
        <f t="shared" si="39"/>
        <v>0</v>
      </c>
      <c r="Y60" s="100">
        <f t="shared" si="39"/>
        <v>0</v>
      </c>
      <c r="Z60" s="100">
        <f t="shared" si="39"/>
        <v>0</v>
      </c>
      <c r="AA60" s="100">
        <f t="shared" si="39"/>
        <v>0</v>
      </c>
      <c r="AB60" s="100">
        <f t="shared" si="39"/>
        <v>0</v>
      </c>
      <c r="AC60" s="100">
        <f t="shared" si="39"/>
        <v>0</v>
      </c>
      <c r="AD60" s="100">
        <f t="shared" si="39"/>
        <v>0</v>
      </c>
      <c r="AE60" s="100">
        <f t="shared" si="39"/>
        <v>0</v>
      </c>
      <c r="AF60" s="100">
        <f t="shared" si="39"/>
        <v>0</v>
      </c>
      <c r="AG60" s="100">
        <f t="shared" si="39"/>
        <v>0</v>
      </c>
      <c r="AH60" s="100">
        <f t="shared" si="39"/>
        <v>0</v>
      </c>
      <c r="AI60" s="100">
        <f t="shared" si="39"/>
        <v>0</v>
      </c>
      <c r="AJ60" s="100">
        <f t="shared" si="39"/>
        <v>0</v>
      </c>
      <c r="AK60" s="100">
        <f t="shared" si="39"/>
        <v>0</v>
      </c>
    </row>
    <row r="61" spans="1:37" x14ac:dyDescent="0.3">
      <c r="A61" s="139">
        <f t="shared" si="34"/>
        <v>11.059999999999999</v>
      </c>
      <c r="B61" s="51" t="s">
        <v>126</v>
      </c>
      <c r="C61" s="69"/>
      <c r="D61" s="88"/>
      <c r="E61" s="89" t="s">
        <v>101</v>
      </c>
      <c r="F61" s="101">
        <f t="shared" si="35"/>
        <v>0</v>
      </c>
      <c r="G61" s="107">
        <v>0</v>
      </c>
      <c r="H61" s="100">
        <f t="shared" ref="H61:AK61" si="40">G61*(1+Inflation_rate)</f>
        <v>0</v>
      </c>
      <c r="I61" s="100">
        <f t="shared" si="40"/>
        <v>0</v>
      </c>
      <c r="J61" s="100">
        <f t="shared" si="40"/>
        <v>0</v>
      </c>
      <c r="K61" s="100">
        <f t="shared" si="40"/>
        <v>0</v>
      </c>
      <c r="L61" s="100">
        <f t="shared" si="40"/>
        <v>0</v>
      </c>
      <c r="M61" s="100">
        <f t="shared" si="40"/>
        <v>0</v>
      </c>
      <c r="N61" s="100">
        <f t="shared" si="40"/>
        <v>0</v>
      </c>
      <c r="O61" s="100">
        <f t="shared" si="40"/>
        <v>0</v>
      </c>
      <c r="P61" s="100">
        <f t="shared" si="40"/>
        <v>0</v>
      </c>
      <c r="Q61" s="100">
        <f t="shared" si="40"/>
        <v>0</v>
      </c>
      <c r="R61" s="100">
        <f t="shared" si="40"/>
        <v>0</v>
      </c>
      <c r="S61" s="100">
        <f t="shared" si="40"/>
        <v>0</v>
      </c>
      <c r="T61" s="100">
        <f t="shared" si="40"/>
        <v>0</v>
      </c>
      <c r="U61" s="100">
        <f t="shared" si="40"/>
        <v>0</v>
      </c>
      <c r="V61" s="100">
        <f t="shared" si="40"/>
        <v>0</v>
      </c>
      <c r="W61" s="100">
        <f t="shared" si="40"/>
        <v>0</v>
      </c>
      <c r="X61" s="100">
        <f t="shared" si="40"/>
        <v>0</v>
      </c>
      <c r="Y61" s="100">
        <f t="shared" si="40"/>
        <v>0</v>
      </c>
      <c r="Z61" s="100">
        <f t="shared" si="40"/>
        <v>0</v>
      </c>
      <c r="AA61" s="100">
        <f t="shared" si="40"/>
        <v>0</v>
      </c>
      <c r="AB61" s="100">
        <f t="shared" si="40"/>
        <v>0</v>
      </c>
      <c r="AC61" s="100">
        <f t="shared" si="40"/>
        <v>0</v>
      </c>
      <c r="AD61" s="100">
        <f t="shared" si="40"/>
        <v>0</v>
      </c>
      <c r="AE61" s="100">
        <f t="shared" si="40"/>
        <v>0</v>
      </c>
      <c r="AF61" s="100">
        <f t="shared" si="40"/>
        <v>0</v>
      </c>
      <c r="AG61" s="100">
        <f t="shared" si="40"/>
        <v>0</v>
      </c>
      <c r="AH61" s="100">
        <f t="shared" si="40"/>
        <v>0</v>
      </c>
      <c r="AI61" s="100">
        <f t="shared" si="40"/>
        <v>0</v>
      </c>
      <c r="AJ61" s="100">
        <f t="shared" si="40"/>
        <v>0</v>
      </c>
      <c r="AK61" s="100">
        <f t="shared" si="40"/>
        <v>0</v>
      </c>
    </row>
    <row r="62" spans="1:37" x14ac:dyDescent="0.3">
      <c r="A62" s="139">
        <f t="shared" si="34"/>
        <v>11.069999999999999</v>
      </c>
      <c r="B62" s="51" t="s">
        <v>46</v>
      </c>
      <c r="C62" s="69"/>
      <c r="D62" s="88"/>
      <c r="E62" s="89" t="s">
        <v>101</v>
      </c>
      <c r="F62" s="101">
        <f t="shared" si="35"/>
        <v>0</v>
      </c>
      <c r="G62" s="107">
        <v>0</v>
      </c>
      <c r="H62" s="100">
        <f t="shared" ref="H62:AK62" si="41">G62*(1+Inflation_rate)</f>
        <v>0</v>
      </c>
      <c r="I62" s="100">
        <f t="shared" si="41"/>
        <v>0</v>
      </c>
      <c r="J62" s="100">
        <f t="shared" si="41"/>
        <v>0</v>
      </c>
      <c r="K62" s="100">
        <f t="shared" si="41"/>
        <v>0</v>
      </c>
      <c r="L62" s="100">
        <f t="shared" si="41"/>
        <v>0</v>
      </c>
      <c r="M62" s="100">
        <f t="shared" si="41"/>
        <v>0</v>
      </c>
      <c r="N62" s="100">
        <f t="shared" si="41"/>
        <v>0</v>
      </c>
      <c r="O62" s="100">
        <f t="shared" si="41"/>
        <v>0</v>
      </c>
      <c r="P62" s="100">
        <f t="shared" si="41"/>
        <v>0</v>
      </c>
      <c r="Q62" s="100">
        <f t="shared" si="41"/>
        <v>0</v>
      </c>
      <c r="R62" s="100">
        <f t="shared" si="41"/>
        <v>0</v>
      </c>
      <c r="S62" s="100">
        <f t="shared" si="41"/>
        <v>0</v>
      </c>
      <c r="T62" s="100">
        <f t="shared" si="41"/>
        <v>0</v>
      </c>
      <c r="U62" s="100">
        <f t="shared" si="41"/>
        <v>0</v>
      </c>
      <c r="V62" s="100">
        <f t="shared" si="41"/>
        <v>0</v>
      </c>
      <c r="W62" s="100">
        <f t="shared" si="41"/>
        <v>0</v>
      </c>
      <c r="X62" s="100">
        <f t="shared" si="41"/>
        <v>0</v>
      </c>
      <c r="Y62" s="100">
        <f t="shared" si="41"/>
        <v>0</v>
      </c>
      <c r="Z62" s="100">
        <f t="shared" si="41"/>
        <v>0</v>
      </c>
      <c r="AA62" s="100">
        <f t="shared" si="41"/>
        <v>0</v>
      </c>
      <c r="AB62" s="100">
        <f t="shared" si="41"/>
        <v>0</v>
      </c>
      <c r="AC62" s="100">
        <f t="shared" si="41"/>
        <v>0</v>
      </c>
      <c r="AD62" s="100">
        <f t="shared" si="41"/>
        <v>0</v>
      </c>
      <c r="AE62" s="100">
        <f t="shared" si="41"/>
        <v>0</v>
      </c>
      <c r="AF62" s="100">
        <f t="shared" si="41"/>
        <v>0</v>
      </c>
      <c r="AG62" s="100">
        <f t="shared" si="41"/>
        <v>0</v>
      </c>
      <c r="AH62" s="100">
        <f t="shared" si="41"/>
        <v>0</v>
      </c>
      <c r="AI62" s="100">
        <f t="shared" si="41"/>
        <v>0</v>
      </c>
      <c r="AJ62" s="100">
        <f t="shared" si="41"/>
        <v>0</v>
      </c>
      <c r="AK62" s="100">
        <f t="shared" si="41"/>
        <v>0</v>
      </c>
    </row>
    <row r="63" spans="1:37" x14ac:dyDescent="0.3">
      <c r="A63" s="139">
        <f t="shared" si="34"/>
        <v>11.079999999999998</v>
      </c>
      <c r="B63" s="51" t="s">
        <v>116</v>
      </c>
      <c r="C63" s="140"/>
      <c r="D63" s="88"/>
      <c r="E63" s="89" t="s">
        <v>101</v>
      </c>
      <c r="F63" s="101">
        <f t="shared" si="35"/>
        <v>0</v>
      </c>
      <c r="G63" s="107">
        <v>0</v>
      </c>
      <c r="H63" s="100">
        <f t="shared" ref="H63:AK63" si="42">G63*(1+Inflation_rate)</f>
        <v>0</v>
      </c>
      <c r="I63" s="100">
        <f t="shared" si="42"/>
        <v>0</v>
      </c>
      <c r="J63" s="100">
        <f t="shared" si="42"/>
        <v>0</v>
      </c>
      <c r="K63" s="100">
        <f t="shared" si="42"/>
        <v>0</v>
      </c>
      <c r="L63" s="100">
        <f t="shared" si="42"/>
        <v>0</v>
      </c>
      <c r="M63" s="100">
        <f t="shared" si="42"/>
        <v>0</v>
      </c>
      <c r="N63" s="100">
        <f t="shared" si="42"/>
        <v>0</v>
      </c>
      <c r="O63" s="100">
        <f t="shared" si="42"/>
        <v>0</v>
      </c>
      <c r="P63" s="100">
        <f t="shared" si="42"/>
        <v>0</v>
      </c>
      <c r="Q63" s="100">
        <f t="shared" si="42"/>
        <v>0</v>
      </c>
      <c r="R63" s="100">
        <f t="shared" si="42"/>
        <v>0</v>
      </c>
      <c r="S63" s="100">
        <f t="shared" si="42"/>
        <v>0</v>
      </c>
      <c r="T63" s="100">
        <f t="shared" si="42"/>
        <v>0</v>
      </c>
      <c r="U63" s="100">
        <f t="shared" si="42"/>
        <v>0</v>
      </c>
      <c r="V63" s="100">
        <f t="shared" si="42"/>
        <v>0</v>
      </c>
      <c r="W63" s="100">
        <f t="shared" si="42"/>
        <v>0</v>
      </c>
      <c r="X63" s="100">
        <f t="shared" si="42"/>
        <v>0</v>
      </c>
      <c r="Y63" s="100">
        <f t="shared" si="42"/>
        <v>0</v>
      </c>
      <c r="Z63" s="100">
        <f t="shared" si="42"/>
        <v>0</v>
      </c>
      <c r="AA63" s="100">
        <f t="shared" si="42"/>
        <v>0</v>
      </c>
      <c r="AB63" s="100">
        <f t="shared" si="42"/>
        <v>0</v>
      </c>
      <c r="AC63" s="100">
        <f t="shared" si="42"/>
        <v>0</v>
      </c>
      <c r="AD63" s="100">
        <f t="shared" si="42"/>
        <v>0</v>
      </c>
      <c r="AE63" s="100">
        <f t="shared" si="42"/>
        <v>0</v>
      </c>
      <c r="AF63" s="100">
        <f t="shared" si="42"/>
        <v>0</v>
      </c>
      <c r="AG63" s="100">
        <f t="shared" si="42"/>
        <v>0</v>
      </c>
      <c r="AH63" s="100">
        <f t="shared" si="42"/>
        <v>0</v>
      </c>
      <c r="AI63" s="100">
        <f t="shared" si="42"/>
        <v>0</v>
      </c>
      <c r="AJ63" s="100">
        <f t="shared" si="42"/>
        <v>0</v>
      </c>
      <c r="AK63" s="100">
        <f t="shared" si="42"/>
        <v>0</v>
      </c>
    </row>
    <row r="64" spans="1:37" x14ac:dyDescent="0.3">
      <c r="A64" s="139">
        <f t="shared" si="34"/>
        <v>11.089999999999998</v>
      </c>
      <c r="B64" s="51" t="s">
        <v>117</v>
      </c>
      <c r="C64" s="140"/>
      <c r="D64" s="88"/>
      <c r="E64" s="89" t="s">
        <v>101</v>
      </c>
      <c r="F64" s="101">
        <f t="shared" si="35"/>
        <v>0</v>
      </c>
      <c r="G64" s="107">
        <v>0</v>
      </c>
      <c r="H64" s="100">
        <f t="shared" ref="H64:AK64" si="43">G64*(1+Inflation_rate)</f>
        <v>0</v>
      </c>
      <c r="I64" s="100">
        <f t="shared" si="43"/>
        <v>0</v>
      </c>
      <c r="J64" s="100">
        <f t="shared" si="43"/>
        <v>0</v>
      </c>
      <c r="K64" s="100">
        <f t="shared" si="43"/>
        <v>0</v>
      </c>
      <c r="L64" s="100">
        <f t="shared" si="43"/>
        <v>0</v>
      </c>
      <c r="M64" s="100">
        <f t="shared" si="43"/>
        <v>0</v>
      </c>
      <c r="N64" s="100">
        <f t="shared" si="43"/>
        <v>0</v>
      </c>
      <c r="O64" s="100">
        <f t="shared" si="43"/>
        <v>0</v>
      </c>
      <c r="P64" s="100">
        <f t="shared" si="43"/>
        <v>0</v>
      </c>
      <c r="Q64" s="100">
        <f t="shared" si="43"/>
        <v>0</v>
      </c>
      <c r="R64" s="100">
        <f t="shared" si="43"/>
        <v>0</v>
      </c>
      <c r="S64" s="100">
        <f t="shared" si="43"/>
        <v>0</v>
      </c>
      <c r="T64" s="100">
        <f t="shared" si="43"/>
        <v>0</v>
      </c>
      <c r="U64" s="100">
        <f t="shared" si="43"/>
        <v>0</v>
      </c>
      <c r="V64" s="100">
        <f t="shared" si="43"/>
        <v>0</v>
      </c>
      <c r="W64" s="100">
        <f t="shared" si="43"/>
        <v>0</v>
      </c>
      <c r="X64" s="100">
        <f t="shared" si="43"/>
        <v>0</v>
      </c>
      <c r="Y64" s="100">
        <f t="shared" si="43"/>
        <v>0</v>
      </c>
      <c r="Z64" s="100">
        <f t="shared" si="43"/>
        <v>0</v>
      </c>
      <c r="AA64" s="100">
        <f t="shared" si="43"/>
        <v>0</v>
      </c>
      <c r="AB64" s="100">
        <f t="shared" si="43"/>
        <v>0</v>
      </c>
      <c r="AC64" s="100">
        <f t="shared" si="43"/>
        <v>0</v>
      </c>
      <c r="AD64" s="100">
        <f t="shared" si="43"/>
        <v>0</v>
      </c>
      <c r="AE64" s="100">
        <f t="shared" si="43"/>
        <v>0</v>
      </c>
      <c r="AF64" s="100">
        <f t="shared" si="43"/>
        <v>0</v>
      </c>
      <c r="AG64" s="100">
        <f t="shared" si="43"/>
        <v>0</v>
      </c>
      <c r="AH64" s="100">
        <f t="shared" si="43"/>
        <v>0</v>
      </c>
      <c r="AI64" s="100">
        <f t="shared" si="43"/>
        <v>0</v>
      </c>
      <c r="AJ64" s="100">
        <f t="shared" si="43"/>
        <v>0</v>
      </c>
      <c r="AK64" s="100">
        <f t="shared" si="43"/>
        <v>0</v>
      </c>
    </row>
    <row r="65" spans="1:37" x14ac:dyDescent="0.3">
      <c r="A65" s="139">
        <f t="shared" si="34"/>
        <v>11.099999999999998</v>
      </c>
      <c r="B65" s="51" t="s">
        <v>118</v>
      </c>
      <c r="C65" s="140"/>
      <c r="D65" s="88"/>
      <c r="E65" s="89" t="s">
        <v>101</v>
      </c>
      <c r="F65" s="101">
        <f t="shared" si="35"/>
        <v>0</v>
      </c>
      <c r="G65" s="107">
        <v>0</v>
      </c>
      <c r="H65" s="100">
        <f t="shared" ref="H65:AK65" si="44">G65*(1+Inflation_rate)</f>
        <v>0</v>
      </c>
      <c r="I65" s="100">
        <f t="shared" si="44"/>
        <v>0</v>
      </c>
      <c r="J65" s="100">
        <f t="shared" si="44"/>
        <v>0</v>
      </c>
      <c r="K65" s="100">
        <f t="shared" si="44"/>
        <v>0</v>
      </c>
      <c r="L65" s="100">
        <f t="shared" si="44"/>
        <v>0</v>
      </c>
      <c r="M65" s="100">
        <f t="shared" si="44"/>
        <v>0</v>
      </c>
      <c r="N65" s="100">
        <f t="shared" si="44"/>
        <v>0</v>
      </c>
      <c r="O65" s="100">
        <f t="shared" si="44"/>
        <v>0</v>
      </c>
      <c r="P65" s="100">
        <f t="shared" si="44"/>
        <v>0</v>
      </c>
      <c r="Q65" s="100">
        <f t="shared" si="44"/>
        <v>0</v>
      </c>
      <c r="R65" s="100">
        <f t="shared" si="44"/>
        <v>0</v>
      </c>
      <c r="S65" s="100">
        <f t="shared" si="44"/>
        <v>0</v>
      </c>
      <c r="T65" s="100">
        <f t="shared" si="44"/>
        <v>0</v>
      </c>
      <c r="U65" s="100">
        <f t="shared" si="44"/>
        <v>0</v>
      </c>
      <c r="V65" s="100">
        <f t="shared" si="44"/>
        <v>0</v>
      </c>
      <c r="W65" s="100">
        <f t="shared" si="44"/>
        <v>0</v>
      </c>
      <c r="X65" s="100">
        <f t="shared" si="44"/>
        <v>0</v>
      </c>
      <c r="Y65" s="100">
        <f t="shared" si="44"/>
        <v>0</v>
      </c>
      <c r="Z65" s="100">
        <f t="shared" si="44"/>
        <v>0</v>
      </c>
      <c r="AA65" s="100">
        <f t="shared" si="44"/>
        <v>0</v>
      </c>
      <c r="AB65" s="100">
        <f t="shared" si="44"/>
        <v>0</v>
      </c>
      <c r="AC65" s="100">
        <f t="shared" si="44"/>
        <v>0</v>
      </c>
      <c r="AD65" s="100">
        <f t="shared" si="44"/>
        <v>0</v>
      </c>
      <c r="AE65" s="100">
        <f t="shared" si="44"/>
        <v>0</v>
      </c>
      <c r="AF65" s="100">
        <f t="shared" si="44"/>
        <v>0</v>
      </c>
      <c r="AG65" s="100">
        <f t="shared" si="44"/>
        <v>0</v>
      </c>
      <c r="AH65" s="100">
        <f t="shared" si="44"/>
        <v>0</v>
      </c>
      <c r="AI65" s="100">
        <f t="shared" si="44"/>
        <v>0</v>
      </c>
      <c r="AJ65" s="100">
        <f t="shared" si="44"/>
        <v>0</v>
      </c>
      <c r="AK65" s="100">
        <f t="shared" si="44"/>
        <v>0</v>
      </c>
    </row>
    <row r="66" spans="1:37" x14ac:dyDescent="0.3">
      <c r="A66" s="139">
        <f t="shared" si="34"/>
        <v>11.109999999999998</v>
      </c>
      <c r="B66" s="51" t="s">
        <v>119</v>
      </c>
      <c r="C66" s="69"/>
      <c r="D66" s="88"/>
      <c r="E66" s="89" t="s">
        <v>101</v>
      </c>
      <c r="F66" s="101">
        <f t="shared" si="35"/>
        <v>0</v>
      </c>
      <c r="G66" s="107">
        <v>0</v>
      </c>
      <c r="H66" s="100">
        <f t="shared" ref="H66:AK66" si="45">G66*(1+Inflation_rate)</f>
        <v>0</v>
      </c>
      <c r="I66" s="100">
        <f t="shared" si="45"/>
        <v>0</v>
      </c>
      <c r="J66" s="100">
        <f t="shared" si="45"/>
        <v>0</v>
      </c>
      <c r="K66" s="100">
        <f t="shared" si="45"/>
        <v>0</v>
      </c>
      <c r="L66" s="100">
        <f t="shared" si="45"/>
        <v>0</v>
      </c>
      <c r="M66" s="100">
        <f t="shared" si="45"/>
        <v>0</v>
      </c>
      <c r="N66" s="100">
        <f t="shared" si="45"/>
        <v>0</v>
      </c>
      <c r="O66" s="100">
        <f t="shared" si="45"/>
        <v>0</v>
      </c>
      <c r="P66" s="100">
        <f t="shared" si="45"/>
        <v>0</v>
      </c>
      <c r="Q66" s="100">
        <f t="shared" si="45"/>
        <v>0</v>
      </c>
      <c r="R66" s="100">
        <f t="shared" si="45"/>
        <v>0</v>
      </c>
      <c r="S66" s="100">
        <f t="shared" si="45"/>
        <v>0</v>
      </c>
      <c r="T66" s="100">
        <f t="shared" si="45"/>
        <v>0</v>
      </c>
      <c r="U66" s="100">
        <f t="shared" si="45"/>
        <v>0</v>
      </c>
      <c r="V66" s="100">
        <f t="shared" si="45"/>
        <v>0</v>
      </c>
      <c r="W66" s="100">
        <f t="shared" si="45"/>
        <v>0</v>
      </c>
      <c r="X66" s="100">
        <f t="shared" si="45"/>
        <v>0</v>
      </c>
      <c r="Y66" s="100">
        <f t="shared" si="45"/>
        <v>0</v>
      </c>
      <c r="Z66" s="100">
        <f t="shared" si="45"/>
        <v>0</v>
      </c>
      <c r="AA66" s="100">
        <f t="shared" si="45"/>
        <v>0</v>
      </c>
      <c r="AB66" s="100">
        <f t="shared" si="45"/>
        <v>0</v>
      </c>
      <c r="AC66" s="100">
        <f t="shared" si="45"/>
        <v>0</v>
      </c>
      <c r="AD66" s="100">
        <f t="shared" si="45"/>
        <v>0</v>
      </c>
      <c r="AE66" s="100">
        <f t="shared" si="45"/>
        <v>0</v>
      </c>
      <c r="AF66" s="100">
        <f t="shared" si="45"/>
        <v>0</v>
      </c>
      <c r="AG66" s="100">
        <f t="shared" si="45"/>
        <v>0</v>
      </c>
      <c r="AH66" s="100">
        <f t="shared" si="45"/>
        <v>0</v>
      </c>
      <c r="AI66" s="100">
        <f t="shared" si="45"/>
        <v>0</v>
      </c>
      <c r="AJ66" s="100">
        <f t="shared" si="45"/>
        <v>0</v>
      </c>
      <c r="AK66" s="100">
        <f t="shared" si="45"/>
        <v>0</v>
      </c>
    </row>
    <row r="67" spans="1:37" x14ac:dyDescent="0.3">
      <c r="A67" s="139">
        <f t="shared" si="34"/>
        <v>11.119999999999997</v>
      </c>
      <c r="B67" s="51" t="s">
        <v>184</v>
      </c>
      <c r="C67" s="69"/>
      <c r="D67" s="88"/>
      <c r="E67" s="89" t="s">
        <v>101</v>
      </c>
      <c r="F67" s="101">
        <f t="shared" si="35"/>
        <v>0</v>
      </c>
      <c r="G67" s="107">
        <f>2%*G47</f>
        <v>0</v>
      </c>
      <c r="H67" s="100">
        <f t="shared" ref="H67:AK67" si="46">G67*(1+Inflation_rate)</f>
        <v>0</v>
      </c>
      <c r="I67" s="100">
        <f t="shared" si="46"/>
        <v>0</v>
      </c>
      <c r="J67" s="100">
        <f t="shared" si="46"/>
        <v>0</v>
      </c>
      <c r="K67" s="100">
        <f t="shared" si="46"/>
        <v>0</v>
      </c>
      <c r="L67" s="100">
        <f t="shared" si="46"/>
        <v>0</v>
      </c>
      <c r="M67" s="100">
        <f t="shared" si="46"/>
        <v>0</v>
      </c>
      <c r="N67" s="100">
        <f t="shared" si="46"/>
        <v>0</v>
      </c>
      <c r="O67" s="100">
        <f t="shared" si="46"/>
        <v>0</v>
      </c>
      <c r="P67" s="100">
        <f t="shared" si="46"/>
        <v>0</v>
      </c>
      <c r="Q67" s="100">
        <f t="shared" si="46"/>
        <v>0</v>
      </c>
      <c r="R67" s="100">
        <f t="shared" si="46"/>
        <v>0</v>
      </c>
      <c r="S67" s="100">
        <f t="shared" si="46"/>
        <v>0</v>
      </c>
      <c r="T67" s="100">
        <f t="shared" si="46"/>
        <v>0</v>
      </c>
      <c r="U67" s="100">
        <f t="shared" si="46"/>
        <v>0</v>
      </c>
      <c r="V67" s="100">
        <f t="shared" si="46"/>
        <v>0</v>
      </c>
      <c r="W67" s="100">
        <f t="shared" si="46"/>
        <v>0</v>
      </c>
      <c r="X67" s="100">
        <f t="shared" si="46"/>
        <v>0</v>
      </c>
      <c r="Y67" s="100">
        <f t="shared" si="46"/>
        <v>0</v>
      </c>
      <c r="Z67" s="100">
        <f t="shared" si="46"/>
        <v>0</v>
      </c>
      <c r="AA67" s="100">
        <f t="shared" si="46"/>
        <v>0</v>
      </c>
      <c r="AB67" s="100">
        <f t="shared" si="46"/>
        <v>0</v>
      </c>
      <c r="AC67" s="100">
        <f t="shared" si="46"/>
        <v>0</v>
      </c>
      <c r="AD67" s="100">
        <f t="shared" si="46"/>
        <v>0</v>
      </c>
      <c r="AE67" s="100">
        <f t="shared" si="46"/>
        <v>0</v>
      </c>
      <c r="AF67" s="100">
        <f t="shared" si="46"/>
        <v>0</v>
      </c>
      <c r="AG67" s="100">
        <f t="shared" si="46"/>
        <v>0</v>
      </c>
      <c r="AH67" s="100">
        <f t="shared" si="46"/>
        <v>0</v>
      </c>
      <c r="AI67" s="100">
        <f t="shared" si="46"/>
        <v>0</v>
      </c>
      <c r="AJ67" s="100">
        <f t="shared" si="46"/>
        <v>0</v>
      </c>
      <c r="AK67" s="100">
        <f t="shared" si="46"/>
        <v>0</v>
      </c>
    </row>
    <row r="68" spans="1:37" x14ac:dyDescent="0.3">
      <c r="A68" s="139">
        <f t="shared" si="34"/>
        <v>11.129999999999997</v>
      </c>
      <c r="B68" s="51" t="s">
        <v>120</v>
      </c>
      <c r="C68" s="69"/>
      <c r="D68" s="88"/>
      <c r="E68" s="89" t="s">
        <v>101</v>
      </c>
      <c r="F68" s="101">
        <f t="shared" si="35"/>
        <v>0</v>
      </c>
      <c r="G68" s="107">
        <v>0</v>
      </c>
      <c r="H68" s="100">
        <f t="shared" ref="H68:AK68" si="47">G68*(1+Inflation_rate)</f>
        <v>0</v>
      </c>
      <c r="I68" s="100">
        <f t="shared" si="47"/>
        <v>0</v>
      </c>
      <c r="J68" s="100">
        <f t="shared" si="47"/>
        <v>0</v>
      </c>
      <c r="K68" s="100">
        <f t="shared" si="47"/>
        <v>0</v>
      </c>
      <c r="L68" s="100">
        <f t="shared" si="47"/>
        <v>0</v>
      </c>
      <c r="M68" s="100">
        <f t="shared" si="47"/>
        <v>0</v>
      </c>
      <c r="N68" s="100">
        <f t="shared" si="47"/>
        <v>0</v>
      </c>
      <c r="O68" s="100">
        <f t="shared" si="47"/>
        <v>0</v>
      </c>
      <c r="P68" s="100">
        <f t="shared" si="47"/>
        <v>0</v>
      </c>
      <c r="Q68" s="100">
        <f t="shared" si="47"/>
        <v>0</v>
      </c>
      <c r="R68" s="100">
        <f t="shared" si="47"/>
        <v>0</v>
      </c>
      <c r="S68" s="100">
        <f t="shared" si="47"/>
        <v>0</v>
      </c>
      <c r="T68" s="100">
        <f t="shared" si="47"/>
        <v>0</v>
      </c>
      <c r="U68" s="100">
        <f t="shared" si="47"/>
        <v>0</v>
      </c>
      <c r="V68" s="100">
        <f t="shared" si="47"/>
        <v>0</v>
      </c>
      <c r="W68" s="100">
        <f t="shared" si="47"/>
        <v>0</v>
      </c>
      <c r="X68" s="100">
        <f t="shared" si="47"/>
        <v>0</v>
      </c>
      <c r="Y68" s="100">
        <f t="shared" si="47"/>
        <v>0</v>
      </c>
      <c r="Z68" s="100">
        <f t="shared" si="47"/>
        <v>0</v>
      </c>
      <c r="AA68" s="100">
        <f t="shared" si="47"/>
        <v>0</v>
      </c>
      <c r="AB68" s="100">
        <f t="shared" si="47"/>
        <v>0</v>
      </c>
      <c r="AC68" s="100">
        <f t="shared" si="47"/>
        <v>0</v>
      </c>
      <c r="AD68" s="100">
        <f t="shared" si="47"/>
        <v>0</v>
      </c>
      <c r="AE68" s="100">
        <f t="shared" si="47"/>
        <v>0</v>
      </c>
      <c r="AF68" s="100">
        <f t="shared" si="47"/>
        <v>0</v>
      </c>
      <c r="AG68" s="100">
        <f t="shared" si="47"/>
        <v>0</v>
      </c>
      <c r="AH68" s="100">
        <f t="shared" si="47"/>
        <v>0</v>
      </c>
      <c r="AI68" s="100">
        <f t="shared" si="47"/>
        <v>0</v>
      </c>
      <c r="AJ68" s="100">
        <f t="shared" si="47"/>
        <v>0</v>
      </c>
      <c r="AK68" s="100">
        <f t="shared" si="47"/>
        <v>0</v>
      </c>
    </row>
    <row r="69" spans="1:37" x14ac:dyDescent="0.3">
      <c r="A69" s="139">
        <f t="shared" si="34"/>
        <v>11.139999999999997</v>
      </c>
      <c r="B69" s="51" t="s">
        <v>43</v>
      </c>
      <c r="C69" s="69"/>
      <c r="D69" s="84"/>
      <c r="E69" s="89" t="s">
        <v>101</v>
      </c>
      <c r="F69" s="101">
        <f t="shared" si="35"/>
        <v>0</v>
      </c>
      <c r="G69" s="107">
        <v>0</v>
      </c>
      <c r="H69" s="100">
        <f t="shared" ref="H69:AK69" si="48">G69*(1+Inflation_rate)</f>
        <v>0</v>
      </c>
      <c r="I69" s="100">
        <f t="shared" si="48"/>
        <v>0</v>
      </c>
      <c r="J69" s="100">
        <f t="shared" si="48"/>
        <v>0</v>
      </c>
      <c r="K69" s="100">
        <f t="shared" si="48"/>
        <v>0</v>
      </c>
      <c r="L69" s="100">
        <f t="shared" si="48"/>
        <v>0</v>
      </c>
      <c r="M69" s="100">
        <f t="shared" si="48"/>
        <v>0</v>
      </c>
      <c r="N69" s="100">
        <f t="shared" si="48"/>
        <v>0</v>
      </c>
      <c r="O69" s="100">
        <f t="shared" si="48"/>
        <v>0</v>
      </c>
      <c r="P69" s="100">
        <f t="shared" si="48"/>
        <v>0</v>
      </c>
      <c r="Q69" s="100">
        <f t="shared" si="48"/>
        <v>0</v>
      </c>
      <c r="R69" s="100">
        <f t="shared" si="48"/>
        <v>0</v>
      </c>
      <c r="S69" s="100">
        <f t="shared" si="48"/>
        <v>0</v>
      </c>
      <c r="T69" s="100">
        <f t="shared" si="48"/>
        <v>0</v>
      </c>
      <c r="U69" s="100">
        <f t="shared" si="48"/>
        <v>0</v>
      </c>
      <c r="V69" s="100">
        <f t="shared" si="48"/>
        <v>0</v>
      </c>
      <c r="W69" s="100">
        <f t="shared" si="48"/>
        <v>0</v>
      </c>
      <c r="X69" s="100">
        <f t="shared" si="48"/>
        <v>0</v>
      </c>
      <c r="Y69" s="100">
        <f t="shared" si="48"/>
        <v>0</v>
      </c>
      <c r="Z69" s="100">
        <f t="shared" si="48"/>
        <v>0</v>
      </c>
      <c r="AA69" s="100">
        <f t="shared" si="48"/>
        <v>0</v>
      </c>
      <c r="AB69" s="100">
        <f t="shared" si="48"/>
        <v>0</v>
      </c>
      <c r="AC69" s="100">
        <f t="shared" si="48"/>
        <v>0</v>
      </c>
      <c r="AD69" s="100">
        <f t="shared" si="48"/>
        <v>0</v>
      </c>
      <c r="AE69" s="100">
        <f t="shared" si="48"/>
        <v>0</v>
      </c>
      <c r="AF69" s="100">
        <f t="shared" si="48"/>
        <v>0</v>
      </c>
      <c r="AG69" s="100">
        <f t="shared" si="48"/>
        <v>0</v>
      </c>
      <c r="AH69" s="100">
        <f t="shared" si="48"/>
        <v>0</v>
      </c>
      <c r="AI69" s="100">
        <f t="shared" si="48"/>
        <v>0</v>
      </c>
      <c r="AJ69" s="100">
        <f t="shared" si="48"/>
        <v>0</v>
      </c>
      <c r="AK69" s="100">
        <f t="shared" si="48"/>
        <v>0</v>
      </c>
    </row>
    <row r="70" spans="1:37" x14ac:dyDescent="0.3">
      <c r="A70" s="139">
        <f t="shared" si="34"/>
        <v>11.149999999999997</v>
      </c>
      <c r="B70" s="51" t="s">
        <v>42</v>
      </c>
      <c r="C70" s="140"/>
      <c r="D70" s="88"/>
      <c r="E70" s="89" t="s">
        <v>101</v>
      </c>
      <c r="F70" s="101">
        <f t="shared" si="35"/>
        <v>0</v>
      </c>
      <c r="G70" s="107">
        <v>0</v>
      </c>
      <c r="H70" s="100">
        <f t="shared" ref="H70:AK70" si="49">G70*(1+Inflation_rate)</f>
        <v>0</v>
      </c>
      <c r="I70" s="100">
        <f t="shared" si="49"/>
        <v>0</v>
      </c>
      <c r="J70" s="100">
        <f t="shared" si="49"/>
        <v>0</v>
      </c>
      <c r="K70" s="100">
        <f t="shared" si="49"/>
        <v>0</v>
      </c>
      <c r="L70" s="100">
        <f t="shared" si="49"/>
        <v>0</v>
      </c>
      <c r="M70" s="100">
        <f t="shared" si="49"/>
        <v>0</v>
      </c>
      <c r="N70" s="100">
        <f t="shared" si="49"/>
        <v>0</v>
      </c>
      <c r="O70" s="100">
        <f t="shared" si="49"/>
        <v>0</v>
      </c>
      <c r="P70" s="100">
        <f t="shared" si="49"/>
        <v>0</v>
      </c>
      <c r="Q70" s="100">
        <f t="shared" si="49"/>
        <v>0</v>
      </c>
      <c r="R70" s="100">
        <f t="shared" si="49"/>
        <v>0</v>
      </c>
      <c r="S70" s="100">
        <f t="shared" si="49"/>
        <v>0</v>
      </c>
      <c r="T70" s="100">
        <f t="shared" si="49"/>
        <v>0</v>
      </c>
      <c r="U70" s="100">
        <f t="shared" si="49"/>
        <v>0</v>
      </c>
      <c r="V70" s="100">
        <f t="shared" si="49"/>
        <v>0</v>
      </c>
      <c r="W70" s="100">
        <f t="shared" si="49"/>
        <v>0</v>
      </c>
      <c r="X70" s="100">
        <f t="shared" si="49"/>
        <v>0</v>
      </c>
      <c r="Y70" s="100">
        <f t="shared" si="49"/>
        <v>0</v>
      </c>
      <c r="Z70" s="100">
        <f t="shared" si="49"/>
        <v>0</v>
      </c>
      <c r="AA70" s="100">
        <f t="shared" si="49"/>
        <v>0</v>
      </c>
      <c r="AB70" s="100">
        <f t="shared" si="49"/>
        <v>0</v>
      </c>
      <c r="AC70" s="100">
        <f t="shared" si="49"/>
        <v>0</v>
      </c>
      <c r="AD70" s="100">
        <f t="shared" si="49"/>
        <v>0</v>
      </c>
      <c r="AE70" s="100">
        <f t="shared" si="49"/>
        <v>0</v>
      </c>
      <c r="AF70" s="100">
        <f t="shared" si="49"/>
        <v>0</v>
      </c>
      <c r="AG70" s="100">
        <f t="shared" si="49"/>
        <v>0</v>
      </c>
      <c r="AH70" s="100">
        <f t="shared" si="49"/>
        <v>0</v>
      </c>
      <c r="AI70" s="100">
        <f t="shared" si="49"/>
        <v>0</v>
      </c>
      <c r="AJ70" s="100">
        <f t="shared" si="49"/>
        <v>0</v>
      </c>
      <c r="AK70" s="100">
        <f t="shared" si="49"/>
        <v>0</v>
      </c>
    </row>
    <row r="71" spans="1:37" x14ac:dyDescent="0.3">
      <c r="A71" s="139">
        <f t="shared" si="34"/>
        <v>11.159999999999997</v>
      </c>
      <c r="B71" s="51" t="s">
        <v>128</v>
      </c>
      <c r="C71" s="69"/>
      <c r="D71" s="88"/>
      <c r="E71" s="89" t="s">
        <v>101</v>
      </c>
      <c r="F71" s="101">
        <f t="shared" si="35"/>
        <v>0</v>
      </c>
      <c r="G71" s="107">
        <v>0</v>
      </c>
      <c r="H71" s="100">
        <f t="shared" ref="H71:AK71" si="50">G71*(1+Inflation_rate)</f>
        <v>0</v>
      </c>
      <c r="I71" s="100">
        <f t="shared" si="50"/>
        <v>0</v>
      </c>
      <c r="J71" s="100">
        <f t="shared" si="50"/>
        <v>0</v>
      </c>
      <c r="K71" s="100">
        <f t="shared" si="50"/>
        <v>0</v>
      </c>
      <c r="L71" s="100">
        <f t="shared" si="50"/>
        <v>0</v>
      </c>
      <c r="M71" s="100">
        <f t="shared" si="50"/>
        <v>0</v>
      </c>
      <c r="N71" s="100">
        <f t="shared" si="50"/>
        <v>0</v>
      </c>
      <c r="O71" s="100">
        <f t="shared" si="50"/>
        <v>0</v>
      </c>
      <c r="P71" s="100">
        <f t="shared" si="50"/>
        <v>0</v>
      </c>
      <c r="Q71" s="100">
        <f t="shared" si="50"/>
        <v>0</v>
      </c>
      <c r="R71" s="100">
        <f t="shared" si="50"/>
        <v>0</v>
      </c>
      <c r="S71" s="100">
        <f t="shared" si="50"/>
        <v>0</v>
      </c>
      <c r="T71" s="100">
        <f t="shared" si="50"/>
        <v>0</v>
      </c>
      <c r="U71" s="100">
        <f t="shared" si="50"/>
        <v>0</v>
      </c>
      <c r="V71" s="100">
        <f t="shared" si="50"/>
        <v>0</v>
      </c>
      <c r="W71" s="100">
        <f t="shared" si="50"/>
        <v>0</v>
      </c>
      <c r="X71" s="100">
        <f t="shared" si="50"/>
        <v>0</v>
      </c>
      <c r="Y71" s="100">
        <f t="shared" si="50"/>
        <v>0</v>
      </c>
      <c r="Z71" s="100">
        <f t="shared" si="50"/>
        <v>0</v>
      </c>
      <c r="AA71" s="100">
        <f t="shared" si="50"/>
        <v>0</v>
      </c>
      <c r="AB71" s="100">
        <f t="shared" si="50"/>
        <v>0</v>
      </c>
      <c r="AC71" s="100">
        <f t="shared" si="50"/>
        <v>0</v>
      </c>
      <c r="AD71" s="100">
        <f t="shared" si="50"/>
        <v>0</v>
      </c>
      <c r="AE71" s="100">
        <f t="shared" si="50"/>
        <v>0</v>
      </c>
      <c r="AF71" s="100">
        <f t="shared" si="50"/>
        <v>0</v>
      </c>
      <c r="AG71" s="100">
        <f t="shared" si="50"/>
        <v>0</v>
      </c>
      <c r="AH71" s="100">
        <f t="shared" si="50"/>
        <v>0</v>
      </c>
      <c r="AI71" s="100">
        <f t="shared" si="50"/>
        <v>0</v>
      </c>
      <c r="AJ71" s="100">
        <f t="shared" si="50"/>
        <v>0</v>
      </c>
      <c r="AK71" s="100">
        <f t="shared" si="50"/>
        <v>0</v>
      </c>
    </row>
    <row r="72" spans="1:37" ht="14.4" thickBot="1" x14ac:dyDescent="0.35">
      <c r="A72" s="139">
        <f t="shared" si="34"/>
        <v>11.169999999999996</v>
      </c>
      <c r="B72" s="51" t="s">
        <v>47</v>
      </c>
      <c r="C72" s="69"/>
      <c r="D72" s="85"/>
      <c r="E72" s="89" t="s">
        <v>101</v>
      </c>
      <c r="F72" s="108">
        <f t="shared" si="35"/>
        <v>0</v>
      </c>
      <c r="G72" s="107">
        <v>0</v>
      </c>
      <c r="H72" s="100">
        <f t="shared" ref="H72:AK72" si="51">G72*(1+Inflation_rate)</f>
        <v>0</v>
      </c>
      <c r="I72" s="100">
        <f t="shared" si="51"/>
        <v>0</v>
      </c>
      <c r="J72" s="100">
        <f t="shared" si="51"/>
        <v>0</v>
      </c>
      <c r="K72" s="100">
        <f t="shared" si="51"/>
        <v>0</v>
      </c>
      <c r="L72" s="100">
        <f t="shared" si="51"/>
        <v>0</v>
      </c>
      <c r="M72" s="100">
        <f t="shared" si="51"/>
        <v>0</v>
      </c>
      <c r="N72" s="100">
        <f t="shared" si="51"/>
        <v>0</v>
      </c>
      <c r="O72" s="100">
        <f t="shared" si="51"/>
        <v>0</v>
      </c>
      <c r="P72" s="100">
        <f t="shared" si="51"/>
        <v>0</v>
      </c>
      <c r="Q72" s="100">
        <f t="shared" si="51"/>
        <v>0</v>
      </c>
      <c r="R72" s="100">
        <f t="shared" si="51"/>
        <v>0</v>
      </c>
      <c r="S72" s="100">
        <f t="shared" si="51"/>
        <v>0</v>
      </c>
      <c r="T72" s="100">
        <f t="shared" si="51"/>
        <v>0</v>
      </c>
      <c r="U72" s="100">
        <f t="shared" si="51"/>
        <v>0</v>
      </c>
      <c r="V72" s="100">
        <f t="shared" si="51"/>
        <v>0</v>
      </c>
      <c r="W72" s="100">
        <f t="shared" si="51"/>
        <v>0</v>
      </c>
      <c r="X72" s="100">
        <f t="shared" si="51"/>
        <v>0</v>
      </c>
      <c r="Y72" s="100">
        <f t="shared" si="51"/>
        <v>0</v>
      </c>
      <c r="Z72" s="100">
        <f t="shared" si="51"/>
        <v>0</v>
      </c>
      <c r="AA72" s="100">
        <f t="shared" si="51"/>
        <v>0</v>
      </c>
      <c r="AB72" s="100">
        <f t="shared" si="51"/>
        <v>0</v>
      </c>
      <c r="AC72" s="100">
        <f t="shared" si="51"/>
        <v>0</v>
      </c>
      <c r="AD72" s="100">
        <f t="shared" si="51"/>
        <v>0</v>
      </c>
      <c r="AE72" s="100">
        <f t="shared" si="51"/>
        <v>0</v>
      </c>
      <c r="AF72" s="100">
        <f t="shared" si="51"/>
        <v>0</v>
      </c>
      <c r="AG72" s="100">
        <f t="shared" si="51"/>
        <v>0</v>
      </c>
      <c r="AH72" s="100">
        <f t="shared" si="51"/>
        <v>0</v>
      </c>
      <c r="AI72" s="100">
        <f t="shared" si="51"/>
        <v>0</v>
      </c>
      <c r="AJ72" s="100">
        <f t="shared" si="51"/>
        <v>0</v>
      </c>
      <c r="AK72" s="100">
        <f t="shared" si="51"/>
        <v>0</v>
      </c>
    </row>
    <row r="73" spans="1:37" ht="15" thickBot="1" x14ac:dyDescent="0.35">
      <c r="A73" s="69"/>
      <c r="B73" s="30" t="s">
        <v>131</v>
      </c>
      <c r="C73" s="31"/>
      <c r="D73" s="31"/>
      <c r="E73" s="92" t="s">
        <v>101</v>
      </c>
      <c r="F73" s="108">
        <f>SUM(G73:AK73)</f>
        <v>0</v>
      </c>
      <c r="G73" s="103">
        <f t="shared" ref="G73:AK73" si="52">SUM(G56:G72)</f>
        <v>0</v>
      </c>
      <c r="H73" s="103">
        <f t="shared" si="52"/>
        <v>0</v>
      </c>
      <c r="I73" s="103">
        <f t="shared" si="52"/>
        <v>0</v>
      </c>
      <c r="J73" s="103">
        <f t="shared" si="52"/>
        <v>0</v>
      </c>
      <c r="K73" s="103">
        <f t="shared" si="52"/>
        <v>0</v>
      </c>
      <c r="L73" s="103">
        <f t="shared" si="52"/>
        <v>0</v>
      </c>
      <c r="M73" s="103">
        <f t="shared" si="52"/>
        <v>0</v>
      </c>
      <c r="N73" s="103">
        <f t="shared" si="52"/>
        <v>0</v>
      </c>
      <c r="O73" s="103">
        <f t="shared" si="52"/>
        <v>0</v>
      </c>
      <c r="P73" s="103">
        <f t="shared" si="52"/>
        <v>0</v>
      </c>
      <c r="Q73" s="103">
        <f t="shared" si="52"/>
        <v>0</v>
      </c>
      <c r="R73" s="103">
        <f t="shared" si="52"/>
        <v>0</v>
      </c>
      <c r="S73" s="103">
        <f t="shared" si="52"/>
        <v>0</v>
      </c>
      <c r="T73" s="103">
        <f t="shared" si="52"/>
        <v>0</v>
      </c>
      <c r="U73" s="103">
        <f t="shared" si="52"/>
        <v>0</v>
      </c>
      <c r="V73" s="103">
        <f t="shared" si="52"/>
        <v>0</v>
      </c>
      <c r="W73" s="103">
        <f t="shared" si="52"/>
        <v>0</v>
      </c>
      <c r="X73" s="103">
        <f t="shared" si="52"/>
        <v>0</v>
      </c>
      <c r="Y73" s="103">
        <f t="shared" si="52"/>
        <v>0</v>
      </c>
      <c r="Z73" s="103">
        <f t="shared" si="52"/>
        <v>0</v>
      </c>
      <c r="AA73" s="103">
        <f t="shared" si="52"/>
        <v>0</v>
      </c>
      <c r="AB73" s="103">
        <f t="shared" si="52"/>
        <v>0</v>
      </c>
      <c r="AC73" s="103">
        <f t="shared" si="52"/>
        <v>0</v>
      </c>
      <c r="AD73" s="103">
        <f t="shared" si="52"/>
        <v>0</v>
      </c>
      <c r="AE73" s="103">
        <f t="shared" si="52"/>
        <v>0</v>
      </c>
      <c r="AF73" s="103">
        <f t="shared" si="52"/>
        <v>0</v>
      </c>
      <c r="AG73" s="103">
        <f t="shared" si="52"/>
        <v>0</v>
      </c>
      <c r="AH73" s="103">
        <f t="shared" si="52"/>
        <v>0</v>
      </c>
      <c r="AI73" s="103">
        <f t="shared" si="52"/>
        <v>0</v>
      </c>
      <c r="AJ73" s="103">
        <f t="shared" si="52"/>
        <v>0</v>
      </c>
      <c r="AK73" s="103">
        <f t="shared" si="52"/>
        <v>0</v>
      </c>
    </row>
    <row r="74" spans="1:37" ht="14.4" x14ac:dyDescent="0.3">
      <c r="A74" s="1"/>
      <c r="B74" s="44"/>
      <c r="C74" s="28"/>
      <c r="D74" s="28"/>
      <c r="E74" s="104"/>
      <c r="F74" s="104"/>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row>
    <row r="75" spans="1:37" s="36" customFormat="1" ht="14.4" thickBot="1" x14ac:dyDescent="0.35">
      <c r="A75" s="32">
        <v>12</v>
      </c>
      <c r="B75" s="33" t="s">
        <v>130</v>
      </c>
      <c r="C75" s="33"/>
      <c r="D75" s="34"/>
      <c r="E75" s="91"/>
      <c r="F75" s="91"/>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row>
    <row r="76" spans="1:37" x14ac:dyDescent="0.3">
      <c r="A76" s="139">
        <f>A75+0.01</f>
        <v>12.01</v>
      </c>
      <c r="B76" s="51" t="s">
        <v>112</v>
      </c>
      <c r="C76" s="69"/>
      <c r="D76" s="87"/>
      <c r="E76" s="89" t="s">
        <v>101</v>
      </c>
      <c r="F76" s="99">
        <f>SUM(G76:AK76)</f>
        <v>0</v>
      </c>
      <c r="G76" s="107">
        <v>0</v>
      </c>
      <c r="H76" s="100">
        <f t="shared" ref="H76:AK76" si="53">G76*(1+Inflation_rate)</f>
        <v>0</v>
      </c>
      <c r="I76" s="100">
        <f t="shared" si="53"/>
        <v>0</v>
      </c>
      <c r="J76" s="100">
        <f t="shared" si="53"/>
        <v>0</v>
      </c>
      <c r="K76" s="100">
        <f t="shared" si="53"/>
        <v>0</v>
      </c>
      <c r="L76" s="100">
        <f t="shared" si="53"/>
        <v>0</v>
      </c>
      <c r="M76" s="100">
        <f t="shared" si="53"/>
        <v>0</v>
      </c>
      <c r="N76" s="100">
        <f t="shared" si="53"/>
        <v>0</v>
      </c>
      <c r="O76" s="100">
        <f t="shared" si="53"/>
        <v>0</v>
      </c>
      <c r="P76" s="100">
        <f t="shared" si="53"/>
        <v>0</v>
      </c>
      <c r="Q76" s="100">
        <f t="shared" si="53"/>
        <v>0</v>
      </c>
      <c r="R76" s="100">
        <f t="shared" si="53"/>
        <v>0</v>
      </c>
      <c r="S76" s="100">
        <f t="shared" si="53"/>
        <v>0</v>
      </c>
      <c r="T76" s="100">
        <f t="shared" si="53"/>
        <v>0</v>
      </c>
      <c r="U76" s="100">
        <f t="shared" si="53"/>
        <v>0</v>
      </c>
      <c r="V76" s="100">
        <f t="shared" si="53"/>
        <v>0</v>
      </c>
      <c r="W76" s="100">
        <f t="shared" si="53"/>
        <v>0</v>
      </c>
      <c r="X76" s="100">
        <f t="shared" si="53"/>
        <v>0</v>
      </c>
      <c r="Y76" s="100">
        <f t="shared" si="53"/>
        <v>0</v>
      </c>
      <c r="Z76" s="100">
        <f t="shared" si="53"/>
        <v>0</v>
      </c>
      <c r="AA76" s="100">
        <f t="shared" si="53"/>
        <v>0</v>
      </c>
      <c r="AB76" s="100">
        <f t="shared" si="53"/>
        <v>0</v>
      </c>
      <c r="AC76" s="100">
        <f t="shared" si="53"/>
        <v>0</v>
      </c>
      <c r="AD76" s="100">
        <f t="shared" si="53"/>
        <v>0</v>
      </c>
      <c r="AE76" s="100">
        <f t="shared" si="53"/>
        <v>0</v>
      </c>
      <c r="AF76" s="100">
        <f t="shared" si="53"/>
        <v>0</v>
      </c>
      <c r="AG76" s="100">
        <f t="shared" si="53"/>
        <v>0</v>
      </c>
      <c r="AH76" s="100">
        <f t="shared" si="53"/>
        <v>0</v>
      </c>
      <c r="AI76" s="100">
        <f t="shared" si="53"/>
        <v>0</v>
      </c>
      <c r="AJ76" s="100">
        <f t="shared" si="53"/>
        <v>0</v>
      </c>
      <c r="AK76" s="100">
        <f t="shared" si="53"/>
        <v>0</v>
      </c>
    </row>
    <row r="77" spans="1:37" x14ac:dyDescent="0.3">
      <c r="A77" s="139">
        <f t="shared" ref="A77:A92" si="54">A76+0.01</f>
        <v>12.02</v>
      </c>
      <c r="B77" s="51" t="s">
        <v>45</v>
      </c>
      <c r="C77" s="69"/>
      <c r="D77" s="88"/>
      <c r="E77" s="89" t="s">
        <v>101</v>
      </c>
      <c r="F77" s="101">
        <f t="shared" ref="F77:F92" si="55">SUM(G77:AK77)</f>
        <v>0</v>
      </c>
      <c r="G77" s="107"/>
      <c r="H77" s="100">
        <f t="shared" ref="H77:AK77" si="56">G77*(1+Inflation_rate)</f>
        <v>0</v>
      </c>
      <c r="I77" s="100">
        <f t="shared" si="56"/>
        <v>0</v>
      </c>
      <c r="J77" s="100">
        <f t="shared" si="56"/>
        <v>0</v>
      </c>
      <c r="K77" s="100">
        <f t="shared" si="56"/>
        <v>0</v>
      </c>
      <c r="L77" s="100">
        <f t="shared" si="56"/>
        <v>0</v>
      </c>
      <c r="M77" s="100">
        <f t="shared" si="56"/>
        <v>0</v>
      </c>
      <c r="N77" s="100">
        <f t="shared" si="56"/>
        <v>0</v>
      </c>
      <c r="O77" s="100">
        <f t="shared" si="56"/>
        <v>0</v>
      </c>
      <c r="P77" s="100">
        <f t="shared" si="56"/>
        <v>0</v>
      </c>
      <c r="Q77" s="100">
        <f t="shared" si="56"/>
        <v>0</v>
      </c>
      <c r="R77" s="100">
        <f t="shared" si="56"/>
        <v>0</v>
      </c>
      <c r="S77" s="100">
        <f t="shared" si="56"/>
        <v>0</v>
      </c>
      <c r="T77" s="100">
        <f t="shared" si="56"/>
        <v>0</v>
      </c>
      <c r="U77" s="100">
        <f t="shared" si="56"/>
        <v>0</v>
      </c>
      <c r="V77" s="100">
        <f t="shared" si="56"/>
        <v>0</v>
      </c>
      <c r="W77" s="100">
        <f t="shared" si="56"/>
        <v>0</v>
      </c>
      <c r="X77" s="100">
        <f t="shared" si="56"/>
        <v>0</v>
      </c>
      <c r="Y77" s="100">
        <f t="shared" si="56"/>
        <v>0</v>
      </c>
      <c r="Z77" s="100">
        <f t="shared" si="56"/>
        <v>0</v>
      </c>
      <c r="AA77" s="100">
        <f t="shared" si="56"/>
        <v>0</v>
      </c>
      <c r="AB77" s="100">
        <f t="shared" si="56"/>
        <v>0</v>
      </c>
      <c r="AC77" s="100">
        <f t="shared" si="56"/>
        <v>0</v>
      </c>
      <c r="AD77" s="100">
        <f t="shared" si="56"/>
        <v>0</v>
      </c>
      <c r="AE77" s="100">
        <f t="shared" si="56"/>
        <v>0</v>
      </c>
      <c r="AF77" s="100">
        <f t="shared" si="56"/>
        <v>0</v>
      </c>
      <c r="AG77" s="100">
        <f t="shared" si="56"/>
        <v>0</v>
      </c>
      <c r="AH77" s="100">
        <f t="shared" si="56"/>
        <v>0</v>
      </c>
      <c r="AI77" s="100">
        <f t="shared" si="56"/>
        <v>0</v>
      </c>
      <c r="AJ77" s="100">
        <f t="shared" si="56"/>
        <v>0</v>
      </c>
      <c r="AK77" s="100">
        <f t="shared" si="56"/>
        <v>0</v>
      </c>
    </row>
    <row r="78" spans="1:37" x14ac:dyDescent="0.3">
      <c r="A78" s="139">
        <f t="shared" si="54"/>
        <v>12.03</v>
      </c>
      <c r="B78" s="51" t="s">
        <v>113</v>
      </c>
      <c r="C78" s="69"/>
      <c r="D78" s="88"/>
      <c r="E78" s="89" t="s">
        <v>101</v>
      </c>
      <c r="F78" s="101">
        <f t="shared" si="55"/>
        <v>0</v>
      </c>
      <c r="G78" s="107">
        <v>0</v>
      </c>
      <c r="H78" s="100">
        <f t="shared" ref="H78:AK78" si="57">G78*(1+Inflation_rate)</f>
        <v>0</v>
      </c>
      <c r="I78" s="100">
        <f t="shared" si="57"/>
        <v>0</v>
      </c>
      <c r="J78" s="100">
        <f t="shared" si="57"/>
        <v>0</v>
      </c>
      <c r="K78" s="100">
        <f t="shared" si="57"/>
        <v>0</v>
      </c>
      <c r="L78" s="100">
        <f t="shared" si="57"/>
        <v>0</v>
      </c>
      <c r="M78" s="100">
        <f t="shared" si="57"/>
        <v>0</v>
      </c>
      <c r="N78" s="100">
        <f t="shared" si="57"/>
        <v>0</v>
      </c>
      <c r="O78" s="100">
        <f t="shared" si="57"/>
        <v>0</v>
      </c>
      <c r="P78" s="100">
        <f t="shared" si="57"/>
        <v>0</v>
      </c>
      <c r="Q78" s="100">
        <f t="shared" si="57"/>
        <v>0</v>
      </c>
      <c r="R78" s="100">
        <f t="shared" si="57"/>
        <v>0</v>
      </c>
      <c r="S78" s="100">
        <f t="shared" si="57"/>
        <v>0</v>
      </c>
      <c r="T78" s="100">
        <f t="shared" si="57"/>
        <v>0</v>
      </c>
      <c r="U78" s="100">
        <f t="shared" si="57"/>
        <v>0</v>
      </c>
      <c r="V78" s="100">
        <f t="shared" si="57"/>
        <v>0</v>
      </c>
      <c r="W78" s="100">
        <f t="shared" si="57"/>
        <v>0</v>
      </c>
      <c r="X78" s="100">
        <f t="shared" si="57"/>
        <v>0</v>
      </c>
      <c r="Y78" s="100">
        <f t="shared" si="57"/>
        <v>0</v>
      </c>
      <c r="Z78" s="100">
        <f t="shared" si="57"/>
        <v>0</v>
      </c>
      <c r="AA78" s="100">
        <f t="shared" si="57"/>
        <v>0</v>
      </c>
      <c r="AB78" s="100">
        <f t="shared" si="57"/>
        <v>0</v>
      </c>
      <c r="AC78" s="100">
        <f t="shared" si="57"/>
        <v>0</v>
      </c>
      <c r="AD78" s="100">
        <f t="shared" si="57"/>
        <v>0</v>
      </c>
      <c r="AE78" s="100">
        <f t="shared" si="57"/>
        <v>0</v>
      </c>
      <c r="AF78" s="100">
        <f t="shared" si="57"/>
        <v>0</v>
      </c>
      <c r="AG78" s="100">
        <f t="shared" si="57"/>
        <v>0</v>
      </c>
      <c r="AH78" s="100">
        <f t="shared" si="57"/>
        <v>0</v>
      </c>
      <c r="AI78" s="100">
        <f t="shared" si="57"/>
        <v>0</v>
      </c>
      <c r="AJ78" s="100">
        <f t="shared" si="57"/>
        <v>0</v>
      </c>
      <c r="AK78" s="100">
        <f t="shared" si="57"/>
        <v>0</v>
      </c>
    </row>
    <row r="79" spans="1:37" x14ac:dyDescent="0.3">
      <c r="A79" s="139">
        <f t="shared" si="54"/>
        <v>12.04</v>
      </c>
      <c r="B79" s="51" t="s">
        <v>114</v>
      </c>
      <c r="C79" s="69"/>
      <c r="D79" s="88"/>
      <c r="E79" s="89" t="s">
        <v>101</v>
      </c>
      <c r="F79" s="101">
        <f t="shared" si="55"/>
        <v>0</v>
      </c>
      <c r="G79" s="107">
        <v>0</v>
      </c>
      <c r="H79" s="100">
        <f t="shared" ref="H79:AK79" si="58">G79*(1+Inflation_rate)</f>
        <v>0</v>
      </c>
      <c r="I79" s="100">
        <f t="shared" si="58"/>
        <v>0</v>
      </c>
      <c r="J79" s="100">
        <f t="shared" si="58"/>
        <v>0</v>
      </c>
      <c r="K79" s="100">
        <f t="shared" si="58"/>
        <v>0</v>
      </c>
      <c r="L79" s="100">
        <f t="shared" si="58"/>
        <v>0</v>
      </c>
      <c r="M79" s="100">
        <f t="shared" si="58"/>
        <v>0</v>
      </c>
      <c r="N79" s="100">
        <f t="shared" si="58"/>
        <v>0</v>
      </c>
      <c r="O79" s="100">
        <f t="shared" si="58"/>
        <v>0</v>
      </c>
      <c r="P79" s="100">
        <f t="shared" si="58"/>
        <v>0</v>
      </c>
      <c r="Q79" s="100">
        <f t="shared" si="58"/>
        <v>0</v>
      </c>
      <c r="R79" s="100">
        <f t="shared" si="58"/>
        <v>0</v>
      </c>
      <c r="S79" s="100">
        <f t="shared" si="58"/>
        <v>0</v>
      </c>
      <c r="T79" s="100">
        <f t="shared" si="58"/>
        <v>0</v>
      </c>
      <c r="U79" s="100">
        <f t="shared" si="58"/>
        <v>0</v>
      </c>
      <c r="V79" s="100">
        <f t="shared" si="58"/>
        <v>0</v>
      </c>
      <c r="W79" s="100">
        <f t="shared" si="58"/>
        <v>0</v>
      </c>
      <c r="X79" s="100">
        <f t="shared" si="58"/>
        <v>0</v>
      </c>
      <c r="Y79" s="100">
        <f t="shared" si="58"/>
        <v>0</v>
      </c>
      <c r="Z79" s="100">
        <f t="shared" si="58"/>
        <v>0</v>
      </c>
      <c r="AA79" s="100">
        <f t="shared" si="58"/>
        <v>0</v>
      </c>
      <c r="AB79" s="100">
        <f t="shared" si="58"/>
        <v>0</v>
      </c>
      <c r="AC79" s="100">
        <f t="shared" si="58"/>
        <v>0</v>
      </c>
      <c r="AD79" s="100">
        <f t="shared" si="58"/>
        <v>0</v>
      </c>
      <c r="AE79" s="100">
        <f t="shared" si="58"/>
        <v>0</v>
      </c>
      <c r="AF79" s="100">
        <f t="shared" si="58"/>
        <v>0</v>
      </c>
      <c r="AG79" s="100">
        <f t="shared" si="58"/>
        <v>0</v>
      </c>
      <c r="AH79" s="100">
        <f t="shared" si="58"/>
        <v>0</v>
      </c>
      <c r="AI79" s="100">
        <f t="shared" si="58"/>
        <v>0</v>
      </c>
      <c r="AJ79" s="100">
        <f t="shared" si="58"/>
        <v>0</v>
      </c>
      <c r="AK79" s="100">
        <f t="shared" si="58"/>
        <v>0</v>
      </c>
    </row>
    <row r="80" spans="1:37" x14ac:dyDescent="0.3">
      <c r="A80" s="139">
        <f t="shared" si="54"/>
        <v>12.049999999999999</v>
      </c>
      <c r="B80" s="51" t="s">
        <v>115</v>
      </c>
      <c r="C80" s="69"/>
      <c r="D80" s="88"/>
      <c r="E80" s="89" t="s">
        <v>101</v>
      </c>
      <c r="F80" s="101">
        <f t="shared" si="55"/>
        <v>0</v>
      </c>
      <c r="G80" s="107">
        <v>0</v>
      </c>
      <c r="H80" s="100">
        <f t="shared" ref="H80:AK80" si="59">G80*(1+Inflation_rate)</f>
        <v>0</v>
      </c>
      <c r="I80" s="100">
        <f t="shared" si="59"/>
        <v>0</v>
      </c>
      <c r="J80" s="100">
        <f t="shared" si="59"/>
        <v>0</v>
      </c>
      <c r="K80" s="100">
        <f t="shared" si="59"/>
        <v>0</v>
      </c>
      <c r="L80" s="100">
        <f t="shared" si="59"/>
        <v>0</v>
      </c>
      <c r="M80" s="100">
        <f t="shared" si="59"/>
        <v>0</v>
      </c>
      <c r="N80" s="100">
        <f t="shared" si="59"/>
        <v>0</v>
      </c>
      <c r="O80" s="100">
        <f t="shared" si="59"/>
        <v>0</v>
      </c>
      <c r="P80" s="100">
        <f t="shared" si="59"/>
        <v>0</v>
      </c>
      <c r="Q80" s="100">
        <f t="shared" si="59"/>
        <v>0</v>
      </c>
      <c r="R80" s="100">
        <f t="shared" si="59"/>
        <v>0</v>
      </c>
      <c r="S80" s="100">
        <f t="shared" si="59"/>
        <v>0</v>
      </c>
      <c r="T80" s="100">
        <f t="shared" si="59"/>
        <v>0</v>
      </c>
      <c r="U80" s="100">
        <f t="shared" si="59"/>
        <v>0</v>
      </c>
      <c r="V80" s="100">
        <f t="shared" si="59"/>
        <v>0</v>
      </c>
      <c r="W80" s="100">
        <f t="shared" si="59"/>
        <v>0</v>
      </c>
      <c r="X80" s="100">
        <f t="shared" si="59"/>
        <v>0</v>
      </c>
      <c r="Y80" s="100">
        <f t="shared" si="59"/>
        <v>0</v>
      </c>
      <c r="Z80" s="100">
        <f t="shared" si="59"/>
        <v>0</v>
      </c>
      <c r="AA80" s="100">
        <f t="shared" si="59"/>
        <v>0</v>
      </c>
      <c r="AB80" s="100">
        <f t="shared" si="59"/>
        <v>0</v>
      </c>
      <c r="AC80" s="100">
        <f t="shared" si="59"/>
        <v>0</v>
      </c>
      <c r="AD80" s="100">
        <f t="shared" si="59"/>
        <v>0</v>
      </c>
      <c r="AE80" s="100">
        <f t="shared" si="59"/>
        <v>0</v>
      </c>
      <c r="AF80" s="100">
        <f t="shared" si="59"/>
        <v>0</v>
      </c>
      <c r="AG80" s="100">
        <f t="shared" si="59"/>
        <v>0</v>
      </c>
      <c r="AH80" s="100">
        <f t="shared" si="59"/>
        <v>0</v>
      </c>
      <c r="AI80" s="100">
        <f t="shared" si="59"/>
        <v>0</v>
      </c>
      <c r="AJ80" s="100">
        <f t="shared" si="59"/>
        <v>0</v>
      </c>
      <c r="AK80" s="100">
        <f t="shared" si="59"/>
        <v>0</v>
      </c>
    </row>
    <row r="81" spans="1:37" x14ac:dyDescent="0.3">
      <c r="A81" s="139">
        <f t="shared" si="54"/>
        <v>12.059999999999999</v>
      </c>
      <c r="B81" s="51" t="s">
        <v>126</v>
      </c>
      <c r="C81" s="69"/>
      <c r="D81" s="88"/>
      <c r="E81" s="89" t="s">
        <v>101</v>
      </c>
      <c r="F81" s="101">
        <f t="shared" si="55"/>
        <v>0</v>
      </c>
      <c r="G81" s="107">
        <v>0</v>
      </c>
      <c r="H81" s="100">
        <f t="shared" ref="H81:AK81" si="60">G81*(1+Inflation_rate)</f>
        <v>0</v>
      </c>
      <c r="I81" s="100">
        <f t="shared" si="60"/>
        <v>0</v>
      </c>
      <c r="J81" s="100">
        <f t="shared" si="60"/>
        <v>0</v>
      </c>
      <c r="K81" s="100">
        <f t="shared" si="60"/>
        <v>0</v>
      </c>
      <c r="L81" s="100">
        <f t="shared" si="60"/>
        <v>0</v>
      </c>
      <c r="M81" s="100">
        <f t="shared" si="60"/>
        <v>0</v>
      </c>
      <c r="N81" s="100">
        <f t="shared" si="60"/>
        <v>0</v>
      </c>
      <c r="O81" s="100">
        <f t="shared" si="60"/>
        <v>0</v>
      </c>
      <c r="P81" s="100">
        <f t="shared" si="60"/>
        <v>0</v>
      </c>
      <c r="Q81" s="100">
        <f t="shared" si="60"/>
        <v>0</v>
      </c>
      <c r="R81" s="100">
        <f t="shared" si="60"/>
        <v>0</v>
      </c>
      <c r="S81" s="100">
        <f t="shared" si="60"/>
        <v>0</v>
      </c>
      <c r="T81" s="100">
        <f t="shared" si="60"/>
        <v>0</v>
      </c>
      <c r="U81" s="100">
        <f t="shared" si="60"/>
        <v>0</v>
      </c>
      <c r="V81" s="100">
        <f t="shared" si="60"/>
        <v>0</v>
      </c>
      <c r="W81" s="100">
        <f t="shared" si="60"/>
        <v>0</v>
      </c>
      <c r="X81" s="100">
        <f t="shared" si="60"/>
        <v>0</v>
      </c>
      <c r="Y81" s="100">
        <f t="shared" si="60"/>
        <v>0</v>
      </c>
      <c r="Z81" s="100">
        <f t="shared" si="60"/>
        <v>0</v>
      </c>
      <c r="AA81" s="100">
        <f t="shared" si="60"/>
        <v>0</v>
      </c>
      <c r="AB81" s="100">
        <f t="shared" si="60"/>
        <v>0</v>
      </c>
      <c r="AC81" s="100">
        <f t="shared" si="60"/>
        <v>0</v>
      </c>
      <c r="AD81" s="100">
        <f t="shared" si="60"/>
        <v>0</v>
      </c>
      <c r="AE81" s="100">
        <f t="shared" si="60"/>
        <v>0</v>
      </c>
      <c r="AF81" s="100">
        <f t="shared" si="60"/>
        <v>0</v>
      </c>
      <c r="AG81" s="100">
        <f t="shared" si="60"/>
        <v>0</v>
      </c>
      <c r="AH81" s="100">
        <f t="shared" si="60"/>
        <v>0</v>
      </c>
      <c r="AI81" s="100">
        <f t="shared" si="60"/>
        <v>0</v>
      </c>
      <c r="AJ81" s="100">
        <f t="shared" si="60"/>
        <v>0</v>
      </c>
      <c r="AK81" s="100">
        <f t="shared" si="60"/>
        <v>0</v>
      </c>
    </row>
    <row r="82" spans="1:37" x14ac:dyDescent="0.3">
      <c r="A82" s="139">
        <f t="shared" si="54"/>
        <v>12.069999999999999</v>
      </c>
      <c r="B82" s="51" t="s">
        <v>46</v>
      </c>
      <c r="C82" s="69"/>
      <c r="D82" s="88"/>
      <c r="E82" s="89" t="s">
        <v>101</v>
      </c>
      <c r="F82" s="101">
        <f t="shared" si="55"/>
        <v>0</v>
      </c>
      <c r="G82" s="107">
        <v>0</v>
      </c>
      <c r="H82" s="100">
        <f t="shared" ref="H82:AK82" si="61">G82*(1+Inflation_rate)</f>
        <v>0</v>
      </c>
      <c r="I82" s="100">
        <f t="shared" si="61"/>
        <v>0</v>
      </c>
      <c r="J82" s="100">
        <f t="shared" si="61"/>
        <v>0</v>
      </c>
      <c r="K82" s="100">
        <f t="shared" si="61"/>
        <v>0</v>
      </c>
      <c r="L82" s="100">
        <f t="shared" si="61"/>
        <v>0</v>
      </c>
      <c r="M82" s="100">
        <f t="shared" si="61"/>
        <v>0</v>
      </c>
      <c r="N82" s="100">
        <f t="shared" si="61"/>
        <v>0</v>
      </c>
      <c r="O82" s="100">
        <f t="shared" si="61"/>
        <v>0</v>
      </c>
      <c r="P82" s="100">
        <f t="shared" si="61"/>
        <v>0</v>
      </c>
      <c r="Q82" s="100">
        <f t="shared" si="61"/>
        <v>0</v>
      </c>
      <c r="R82" s="100">
        <f t="shared" si="61"/>
        <v>0</v>
      </c>
      <c r="S82" s="100">
        <f t="shared" si="61"/>
        <v>0</v>
      </c>
      <c r="T82" s="100">
        <f t="shared" si="61"/>
        <v>0</v>
      </c>
      <c r="U82" s="100">
        <f t="shared" si="61"/>
        <v>0</v>
      </c>
      <c r="V82" s="100">
        <f t="shared" si="61"/>
        <v>0</v>
      </c>
      <c r="W82" s="100">
        <f t="shared" si="61"/>
        <v>0</v>
      </c>
      <c r="X82" s="100">
        <f t="shared" si="61"/>
        <v>0</v>
      </c>
      <c r="Y82" s="100">
        <f t="shared" si="61"/>
        <v>0</v>
      </c>
      <c r="Z82" s="100">
        <f t="shared" si="61"/>
        <v>0</v>
      </c>
      <c r="AA82" s="100">
        <f t="shared" si="61"/>
        <v>0</v>
      </c>
      <c r="AB82" s="100">
        <f t="shared" si="61"/>
        <v>0</v>
      </c>
      <c r="AC82" s="100">
        <f t="shared" si="61"/>
        <v>0</v>
      </c>
      <c r="AD82" s="100">
        <f t="shared" si="61"/>
        <v>0</v>
      </c>
      <c r="AE82" s="100">
        <f t="shared" si="61"/>
        <v>0</v>
      </c>
      <c r="AF82" s="100">
        <f t="shared" si="61"/>
        <v>0</v>
      </c>
      <c r="AG82" s="100">
        <f t="shared" si="61"/>
        <v>0</v>
      </c>
      <c r="AH82" s="100">
        <f t="shared" si="61"/>
        <v>0</v>
      </c>
      <c r="AI82" s="100">
        <f t="shared" si="61"/>
        <v>0</v>
      </c>
      <c r="AJ82" s="100">
        <f t="shared" si="61"/>
        <v>0</v>
      </c>
      <c r="AK82" s="100">
        <f t="shared" si="61"/>
        <v>0</v>
      </c>
    </row>
    <row r="83" spans="1:37" x14ac:dyDescent="0.3">
      <c r="A83" s="139">
        <f t="shared" si="54"/>
        <v>12.079999999999998</v>
      </c>
      <c r="B83" s="51" t="s">
        <v>116</v>
      </c>
      <c r="C83" s="140"/>
      <c r="D83" s="88"/>
      <c r="E83" s="89" t="s">
        <v>101</v>
      </c>
      <c r="F83" s="101">
        <f t="shared" si="55"/>
        <v>0</v>
      </c>
      <c r="G83" s="107">
        <v>0</v>
      </c>
      <c r="H83" s="100">
        <f t="shared" ref="H83:AK83" si="62">G83*(1+Inflation_rate)</f>
        <v>0</v>
      </c>
      <c r="I83" s="100">
        <f t="shared" si="62"/>
        <v>0</v>
      </c>
      <c r="J83" s="100">
        <f t="shared" si="62"/>
        <v>0</v>
      </c>
      <c r="K83" s="100">
        <f t="shared" si="62"/>
        <v>0</v>
      </c>
      <c r="L83" s="100">
        <f t="shared" si="62"/>
        <v>0</v>
      </c>
      <c r="M83" s="100">
        <f t="shared" si="62"/>
        <v>0</v>
      </c>
      <c r="N83" s="100">
        <f t="shared" si="62"/>
        <v>0</v>
      </c>
      <c r="O83" s="100">
        <f t="shared" si="62"/>
        <v>0</v>
      </c>
      <c r="P83" s="100">
        <f t="shared" si="62"/>
        <v>0</v>
      </c>
      <c r="Q83" s="100">
        <f t="shared" si="62"/>
        <v>0</v>
      </c>
      <c r="R83" s="100">
        <f t="shared" si="62"/>
        <v>0</v>
      </c>
      <c r="S83" s="100">
        <f t="shared" si="62"/>
        <v>0</v>
      </c>
      <c r="T83" s="100">
        <f t="shared" si="62"/>
        <v>0</v>
      </c>
      <c r="U83" s="100">
        <f t="shared" si="62"/>
        <v>0</v>
      </c>
      <c r="V83" s="100">
        <f t="shared" si="62"/>
        <v>0</v>
      </c>
      <c r="W83" s="100">
        <f t="shared" si="62"/>
        <v>0</v>
      </c>
      <c r="X83" s="100">
        <f t="shared" si="62"/>
        <v>0</v>
      </c>
      <c r="Y83" s="100">
        <f t="shared" si="62"/>
        <v>0</v>
      </c>
      <c r="Z83" s="100">
        <f t="shared" si="62"/>
        <v>0</v>
      </c>
      <c r="AA83" s="100">
        <f t="shared" si="62"/>
        <v>0</v>
      </c>
      <c r="AB83" s="100">
        <f t="shared" si="62"/>
        <v>0</v>
      </c>
      <c r="AC83" s="100">
        <f t="shared" si="62"/>
        <v>0</v>
      </c>
      <c r="AD83" s="100">
        <f t="shared" si="62"/>
        <v>0</v>
      </c>
      <c r="AE83" s="100">
        <f t="shared" si="62"/>
        <v>0</v>
      </c>
      <c r="AF83" s="100">
        <f t="shared" si="62"/>
        <v>0</v>
      </c>
      <c r="AG83" s="100">
        <f t="shared" si="62"/>
        <v>0</v>
      </c>
      <c r="AH83" s="100">
        <f t="shared" si="62"/>
        <v>0</v>
      </c>
      <c r="AI83" s="100">
        <f t="shared" si="62"/>
        <v>0</v>
      </c>
      <c r="AJ83" s="100">
        <f t="shared" si="62"/>
        <v>0</v>
      </c>
      <c r="AK83" s="100">
        <f t="shared" si="62"/>
        <v>0</v>
      </c>
    </row>
    <row r="84" spans="1:37" x14ac:dyDescent="0.3">
      <c r="A84" s="139">
        <f t="shared" si="54"/>
        <v>12.089999999999998</v>
      </c>
      <c r="B84" s="51" t="s">
        <v>117</v>
      </c>
      <c r="C84" s="140"/>
      <c r="D84" s="88"/>
      <c r="E84" s="89" t="s">
        <v>101</v>
      </c>
      <c r="F84" s="101">
        <f t="shared" si="55"/>
        <v>0</v>
      </c>
      <c r="G84" s="107">
        <v>0</v>
      </c>
      <c r="H84" s="100">
        <f t="shared" ref="H84:AK84" si="63">G84*(1+Inflation_rate)</f>
        <v>0</v>
      </c>
      <c r="I84" s="100">
        <f t="shared" si="63"/>
        <v>0</v>
      </c>
      <c r="J84" s="100">
        <f t="shared" si="63"/>
        <v>0</v>
      </c>
      <c r="K84" s="100">
        <f t="shared" si="63"/>
        <v>0</v>
      </c>
      <c r="L84" s="100">
        <f t="shared" si="63"/>
        <v>0</v>
      </c>
      <c r="M84" s="100">
        <f t="shared" si="63"/>
        <v>0</v>
      </c>
      <c r="N84" s="100">
        <f t="shared" si="63"/>
        <v>0</v>
      </c>
      <c r="O84" s="100">
        <f t="shared" si="63"/>
        <v>0</v>
      </c>
      <c r="P84" s="100">
        <f t="shared" si="63"/>
        <v>0</v>
      </c>
      <c r="Q84" s="100">
        <f t="shared" si="63"/>
        <v>0</v>
      </c>
      <c r="R84" s="100">
        <f t="shared" si="63"/>
        <v>0</v>
      </c>
      <c r="S84" s="100">
        <f t="shared" si="63"/>
        <v>0</v>
      </c>
      <c r="T84" s="100">
        <f t="shared" si="63"/>
        <v>0</v>
      </c>
      <c r="U84" s="100">
        <f t="shared" si="63"/>
        <v>0</v>
      </c>
      <c r="V84" s="100">
        <f t="shared" si="63"/>
        <v>0</v>
      </c>
      <c r="W84" s="100">
        <f t="shared" si="63"/>
        <v>0</v>
      </c>
      <c r="X84" s="100">
        <f t="shared" si="63"/>
        <v>0</v>
      </c>
      <c r="Y84" s="100">
        <f t="shared" si="63"/>
        <v>0</v>
      </c>
      <c r="Z84" s="100">
        <f t="shared" si="63"/>
        <v>0</v>
      </c>
      <c r="AA84" s="100">
        <f t="shared" si="63"/>
        <v>0</v>
      </c>
      <c r="AB84" s="100">
        <f t="shared" si="63"/>
        <v>0</v>
      </c>
      <c r="AC84" s="100">
        <f t="shared" si="63"/>
        <v>0</v>
      </c>
      <c r="AD84" s="100">
        <f t="shared" si="63"/>
        <v>0</v>
      </c>
      <c r="AE84" s="100">
        <f t="shared" si="63"/>
        <v>0</v>
      </c>
      <c r="AF84" s="100">
        <f t="shared" si="63"/>
        <v>0</v>
      </c>
      <c r="AG84" s="100">
        <f t="shared" si="63"/>
        <v>0</v>
      </c>
      <c r="AH84" s="100">
        <f t="shared" si="63"/>
        <v>0</v>
      </c>
      <c r="AI84" s="100">
        <f t="shared" si="63"/>
        <v>0</v>
      </c>
      <c r="AJ84" s="100">
        <f t="shared" si="63"/>
        <v>0</v>
      </c>
      <c r="AK84" s="100">
        <f t="shared" si="63"/>
        <v>0</v>
      </c>
    </row>
    <row r="85" spans="1:37" x14ac:dyDescent="0.3">
      <c r="A85" s="139">
        <f t="shared" si="54"/>
        <v>12.099999999999998</v>
      </c>
      <c r="B85" s="51" t="s">
        <v>118</v>
      </c>
      <c r="C85" s="140"/>
      <c r="D85" s="88"/>
      <c r="E85" s="89" t="s">
        <v>101</v>
      </c>
      <c r="F85" s="101">
        <f t="shared" si="55"/>
        <v>0</v>
      </c>
      <c r="G85" s="107">
        <v>0</v>
      </c>
      <c r="H85" s="100">
        <f t="shared" ref="H85:AK85" si="64">G85*(1+Inflation_rate)</f>
        <v>0</v>
      </c>
      <c r="I85" s="100">
        <f t="shared" si="64"/>
        <v>0</v>
      </c>
      <c r="J85" s="100">
        <f t="shared" si="64"/>
        <v>0</v>
      </c>
      <c r="K85" s="100">
        <f t="shared" si="64"/>
        <v>0</v>
      </c>
      <c r="L85" s="100">
        <f t="shared" si="64"/>
        <v>0</v>
      </c>
      <c r="M85" s="100">
        <f t="shared" si="64"/>
        <v>0</v>
      </c>
      <c r="N85" s="100">
        <f t="shared" si="64"/>
        <v>0</v>
      </c>
      <c r="O85" s="100">
        <f t="shared" si="64"/>
        <v>0</v>
      </c>
      <c r="P85" s="100">
        <f t="shared" si="64"/>
        <v>0</v>
      </c>
      <c r="Q85" s="100">
        <f t="shared" si="64"/>
        <v>0</v>
      </c>
      <c r="R85" s="100">
        <f t="shared" si="64"/>
        <v>0</v>
      </c>
      <c r="S85" s="100">
        <f t="shared" si="64"/>
        <v>0</v>
      </c>
      <c r="T85" s="100">
        <f t="shared" si="64"/>
        <v>0</v>
      </c>
      <c r="U85" s="100">
        <f t="shared" si="64"/>
        <v>0</v>
      </c>
      <c r="V85" s="100">
        <f t="shared" si="64"/>
        <v>0</v>
      </c>
      <c r="W85" s="100">
        <f t="shared" si="64"/>
        <v>0</v>
      </c>
      <c r="X85" s="100">
        <f t="shared" si="64"/>
        <v>0</v>
      </c>
      <c r="Y85" s="100">
        <f t="shared" si="64"/>
        <v>0</v>
      </c>
      <c r="Z85" s="100">
        <f t="shared" si="64"/>
        <v>0</v>
      </c>
      <c r="AA85" s="100">
        <f t="shared" si="64"/>
        <v>0</v>
      </c>
      <c r="AB85" s="100">
        <f t="shared" si="64"/>
        <v>0</v>
      </c>
      <c r="AC85" s="100">
        <f t="shared" si="64"/>
        <v>0</v>
      </c>
      <c r="AD85" s="100">
        <f t="shared" si="64"/>
        <v>0</v>
      </c>
      <c r="AE85" s="100">
        <f t="shared" si="64"/>
        <v>0</v>
      </c>
      <c r="AF85" s="100">
        <f t="shared" si="64"/>
        <v>0</v>
      </c>
      <c r="AG85" s="100">
        <f t="shared" si="64"/>
        <v>0</v>
      </c>
      <c r="AH85" s="100">
        <f t="shared" si="64"/>
        <v>0</v>
      </c>
      <c r="AI85" s="100">
        <f t="shared" si="64"/>
        <v>0</v>
      </c>
      <c r="AJ85" s="100">
        <f t="shared" si="64"/>
        <v>0</v>
      </c>
      <c r="AK85" s="100">
        <f t="shared" si="64"/>
        <v>0</v>
      </c>
    </row>
    <row r="86" spans="1:37" x14ac:dyDescent="0.3">
      <c r="A86" s="139">
        <f t="shared" si="54"/>
        <v>12.109999999999998</v>
      </c>
      <c r="B86" s="51" t="s">
        <v>119</v>
      </c>
      <c r="C86" s="69"/>
      <c r="D86" s="88"/>
      <c r="E86" s="89" t="s">
        <v>101</v>
      </c>
      <c r="F86" s="101">
        <f t="shared" si="55"/>
        <v>0</v>
      </c>
      <c r="G86" s="107">
        <v>0</v>
      </c>
      <c r="H86" s="100">
        <f t="shared" ref="H86:AK86" si="65">G86*(1+Inflation_rate)</f>
        <v>0</v>
      </c>
      <c r="I86" s="100">
        <f t="shared" si="65"/>
        <v>0</v>
      </c>
      <c r="J86" s="100">
        <f t="shared" si="65"/>
        <v>0</v>
      </c>
      <c r="K86" s="100">
        <f t="shared" si="65"/>
        <v>0</v>
      </c>
      <c r="L86" s="100">
        <f t="shared" si="65"/>
        <v>0</v>
      </c>
      <c r="M86" s="100">
        <f t="shared" si="65"/>
        <v>0</v>
      </c>
      <c r="N86" s="100">
        <f t="shared" si="65"/>
        <v>0</v>
      </c>
      <c r="O86" s="100">
        <f t="shared" si="65"/>
        <v>0</v>
      </c>
      <c r="P86" s="100">
        <f t="shared" si="65"/>
        <v>0</v>
      </c>
      <c r="Q86" s="100">
        <f t="shared" si="65"/>
        <v>0</v>
      </c>
      <c r="R86" s="100">
        <f t="shared" si="65"/>
        <v>0</v>
      </c>
      <c r="S86" s="100">
        <f t="shared" si="65"/>
        <v>0</v>
      </c>
      <c r="T86" s="100">
        <f t="shared" si="65"/>
        <v>0</v>
      </c>
      <c r="U86" s="100">
        <f t="shared" si="65"/>
        <v>0</v>
      </c>
      <c r="V86" s="100">
        <f t="shared" si="65"/>
        <v>0</v>
      </c>
      <c r="W86" s="100">
        <f t="shared" si="65"/>
        <v>0</v>
      </c>
      <c r="X86" s="100">
        <f t="shared" si="65"/>
        <v>0</v>
      </c>
      <c r="Y86" s="100">
        <f t="shared" si="65"/>
        <v>0</v>
      </c>
      <c r="Z86" s="100">
        <f t="shared" si="65"/>
        <v>0</v>
      </c>
      <c r="AA86" s="100">
        <f t="shared" si="65"/>
        <v>0</v>
      </c>
      <c r="AB86" s="100">
        <f t="shared" si="65"/>
        <v>0</v>
      </c>
      <c r="AC86" s="100">
        <f t="shared" si="65"/>
        <v>0</v>
      </c>
      <c r="AD86" s="100">
        <f t="shared" si="65"/>
        <v>0</v>
      </c>
      <c r="AE86" s="100">
        <f t="shared" si="65"/>
        <v>0</v>
      </c>
      <c r="AF86" s="100">
        <f t="shared" si="65"/>
        <v>0</v>
      </c>
      <c r="AG86" s="100">
        <f t="shared" si="65"/>
        <v>0</v>
      </c>
      <c r="AH86" s="100">
        <f t="shared" si="65"/>
        <v>0</v>
      </c>
      <c r="AI86" s="100">
        <f t="shared" si="65"/>
        <v>0</v>
      </c>
      <c r="AJ86" s="100">
        <f t="shared" si="65"/>
        <v>0</v>
      </c>
      <c r="AK86" s="100">
        <f t="shared" si="65"/>
        <v>0</v>
      </c>
    </row>
    <row r="87" spans="1:37" x14ac:dyDescent="0.3">
      <c r="A87" s="139">
        <f t="shared" si="54"/>
        <v>12.119999999999997</v>
      </c>
      <c r="B87" s="51" t="s">
        <v>184</v>
      </c>
      <c r="C87" s="69"/>
      <c r="D87" s="88"/>
      <c r="E87" s="89" t="s">
        <v>101</v>
      </c>
      <c r="F87" s="101">
        <f t="shared" si="55"/>
        <v>0</v>
      </c>
      <c r="G87" s="107">
        <f>2%*G47</f>
        <v>0</v>
      </c>
      <c r="H87" s="100">
        <f t="shared" ref="H87:AK87" si="66">G87*(1+Inflation_rate)</f>
        <v>0</v>
      </c>
      <c r="I87" s="100">
        <f t="shared" si="66"/>
        <v>0</v>
      </c>
      <c r="J87" s="100">
        <f t="shared" si="66"/>
        <v>0</v>
      </c>
      <c r="K87" s="100">
        <f t="shared" si="66"/>
        <v>0</v>
      </c>
      <c r="L87" s="100">
        <f t="shared" si="66"/>
        <v>0</v>
      </c>
      <c r="M87" s="100">
        <f t="shared" si="66"/>
        <v>0</v>
      </c>
      <c r="N87" s="100">
        <f t="shared" si="66"/>
        <v>0</v>
      </c>
      <c r="O87" s="100">
        <f t="shared" si="66"/>
        <v>0</v>
      </c>
      <c r="P87" s="100">
        <f t="shared" si="66"/>
        <v>0</v>
      </c>
      <c r="Q87" s="100">
        <f t="shared" si="66"/>
        <v>0</v>
      </c>
      <c r="R87" s="100">
        <f t="shared" si="66"/>
        <v>0</v>
      </c>
      <c r="S87" s="100">
        <f t="shared" si="66"/>
        <v>0</v>
      </c>
      <c r="T87" s="100">
        <f t="shared" si="66"/>
        <v>0</v>
      </c>
      <c r="U87" s="100">
        <f t="shared" si="66"/>
        <v>0</v>
      </c>
      <c r="V87" s="100">
        <f t="shared" si="66"/>
        <v>0</v>
      </c>
      <c r="W87" s="100">
        <f t="shared" si="66"/>
        <v>0</v>
      </c>
      <c r="X87" s="100">
        <f t="shared" si="66"/>
        <v>0</v>
      </c>
      <c r="Y87" s="100">
        <f t="shared" si="66"/>
        <v>0</v>
      </c>
      <c r="Z87" s="100">
        <f t="shared" si="66"/>
        <v>0</v>
      </c>
      <c r="AA87" s="100">
        <f t="shared" si="66"/>
        <v>0</v>
      </c>
      <c r="AB87" s="100">
        <f t="shared" si="66"/>
        <v>0</v>
      </c>
      <c r="AC87" s="100">
        <f t="shared" si="66"/>
        <v>0</v>
      </c>
      <c r="AD87" s="100">
        <f t="shared" si="66"/>
        <v>0</v>
      </c>
      <c r="AE87" s="100">
        <f t="shared" si="66"/>
        <v>0</v>
      </c>
      <c r="AF87" s="100">
        <f t="shared" si="66"/>
        <v>0</v>
      </c>
      <c r="AG87" s="100">
        <f t="shared" si="66"/>
        <v>0</v>
      </c>
      <c r="AH87" s="100">
        <f t="shared" si="66"/>
        <v>0</v>
      </c>
      <c r="AI87" s="100">
        <f t="shared" si="66"/>
        <v>0</v>
      </c>
      <c r="AJ87" s="100">
        <f t="shared" si="66"/>
        <v>0</v>
      </c>
      <c r="AK87" s="100">
        <f t="shared" si="66"/>
        <v>0</v>
      </c>
    </row>
    <row r="88" spans="1:37" x14ac:dyDescent="0.3">
      <c r="A88" s="139">
        <f t="shared" si="54"/>
        <v>12.129999999999997</v>
      </c>
      <c r="B88" s="51" t="s">
        <v>120</v>
      </c>
      <c r="C88" s="69"/>
      <c r="D88" s="88"/>
      <c r="E88" s="89" t="s">
        <v>101</v>
      </c>
      <c r="F88" s="101">
        <f t="shared" si="55"/>
        <v>0</v>
      </c>
      <c r="G88" s="107">
        <v>0</v>
      </c>
      <c r="H88" s="100">
        <f t="shared" ref="H88:AK88" si="67">G88*(1+Inflation_rate)</f>
        <v>0</v>
      </c>
      <c r="I88" s="100">
        <f t="shared" si="67"/>
        <v>0</v>
      </c>
      <c r="J88" s="100">
        <f t="shared" si="67"/>
        <v>0</v>
      </c>
      <c r="K88" s="100">
        <f t="shared" si="67"/>
        <v>0</v>
      </c>
      <c r="L88" s="100">
        <f t="shared" si="67"/>
        <v>0</v>
      </c>
      <c r="M88" s="100">
        <f t="shared" si="67"/>
        <v>0</v>
      </c>
      <c r="N88" s="100">
        <f t="shared" si="67"/>
        <v>0</v>
      </c>
      <c r="O88" s="100">
        <f t="shared" si="67"/>
        <v>0</v>
      </c>
      <c r="P88" s="100">
        <f t="shared" si="67"/>
        <v>0</v>
      </c>
      <c r="Q88" s="100">
        <f t="shared" si="67"/>
        <v>0</v>
      </c>
      <c r="R88" s="100">
        <f t="shared" si="67"/>
        <v>0</v>
      </c>
      <c r="S88" s="100">
        <f t="shared" si="67"/>
        <v>0</v>
      </c>
      <c r="T88" s="100">
        <f t="shared" si="67"/>
        <v>0</v>
      </c>
      <c r="U88" s="100">
        <f t="shared" si="67"/>
        <v>0</v>
      </c>
      <c r="V88" s="100">
        <f t="shared" si="67"/>
        <v>0</v>
      </c>
      <c r="W88" s="100">
        <f t="shared" si="67"/>
        <v>0</v>
      </c>
      <c r="X88" s="100">
        <f t="shared" si="67"/>
        <v>0</v>
      </c>
      <c r="Y88" s="100">
        <f t="shared" si="67"/>
        <v>0</v>
      </c>
      <c r="Z88" s="100">
        <f t="shared" si="67"/>
        <v>0</v>
      </c>
      <c r="AA88" s="100">
        <f t="shared" si="67"/>
        <v>0</v>
      </c>
      <c r="AB88" s="100">
        <f t="shared" si="67"/>
        <v>0</v>
      </c>
      <c r="AC88" s="100">
        <f t="shared" si="67"/>
        <v>0</v>
      </c>
      <c r="AD88" s="100">
        <f t="shared" si="67"/>
        <v>0</v>
      </c>
      <c r="AE88" s="100">
        <f t="shared" si="67"/>
        <v>0</v>
      </c>
      <c r="AF88" s="100">
        <f t="shared" si="67"/>
        <v>0</v>
      </c>
      <c r="AG88" s="100">
        <f t="shared" si="67"/>
        <v>0</v>
      </c>
      <c r="AH88" s="100">
        <f t="shared" si="67"/>
        <v>0</v>
      </c>
      <c r="AI88" s="100">
        <f t="shared" si="67"/>
        <v>0</v>
      </c>
      <c r="AJ88" s="100">
        <f t="shared" si="67"/>
        <v>0</v>
      </c>
      <c r="AK88" s="100">
        <f t="shared" si="67"/>
        <v>0</v>
      </c>
    </row>
    <row r="89" spans="1:37" x14ac:dyDescent="0.3">
      <c r="A89" s="139">
        <f t="shared" si="54"/>
        <v>12.139999999999997</v>
      </c>
      <c r="B89" s="51" t="s">
        <v>43</v>
      </c>
      <c r="C89" s="69"/>
      <c r="D89" s="84"/>
      <c r="E89" s="89" t="s">
        <v>101</v>
      </c>
      <c r="F89" s="101">
        <f t="shared" si="55"/>
        <v>0</v>
      </c>
      <c r="G89" s="107">
        <v>0</v>
      </c>
      <c r="H89" s="100">
        <f t="shared" ref="H89:AK89" si="68">G89*(1+Inflation_rate)</f>
        <v>0</v>
      </c>
      <c r="I89" s="100">
        <f t="shared" si="68"/>
        <v>0</v>
      </c>
      <c r="J89" s="100">
        <f t="shared" si="68"/>
        <v>0</v>
      </c>
      <c r="K89" s="100">
        <f t="shared" si="68"/>
        <v>0</v>
      </c>
      <c r="L89" s="100">
        <f t="shared" si="68"/>
        <v>0</v>
      </c>
      <c r="M89" s="100">
        <f t="shared" si="68"/>
        <v>0</v>
      </c>
      <c r="N89" s="100">
        <f t="shared" si="68"/>
        <v>0</v>
      </c>
      <c r="O89" s="100">
        <f t="shared" si="68"/>
        <v>0</v>
      </c>
      <c r="P89" s="100">
        <f t="shared" si="68"/>
        <v>0</v>
      </c>
      <c r="Q89" s="100">
        <f t="shared" si="68"/>
        <v>0</v>
      </c>
      <c r="R89" s="100">
        <f t="shared" si="68"/>
        <v>0</v>
      </c>
      <c r="S89" s="100">
        <f t="shared" si="68"/>
        <v>0</v>
      </c>
      <c r="T89" s="100">
        <f t="shared" si="68"/>
        <v>0</v>
      </c>
      <c r="U89" s="100">
        <f t="shared" si="68"/>
        <v>0</v>
      </c>
      <c r="V89" s="100">
        <f t="shared" si="68"/>
        <v>0</v>
      </c>
      <c r="W89" s="100">
        <f t="shared" si="68"/>
        <v>0</v>
      </c>
      <c r="X89" s="100">
        <f t="shared" si="68"/>
        <v>0</v>
      </c>
      <c r="Y89" s="100">
        <f t="shared" si="68"/>
        <v>0</v>
      </c>
      <c r="Z89" s="100">
        <f t="shared" si="68"/>
        <v>0</v>
      </c>
      <c r="AA89" s="100">
        <f t="shared" si="68"/>
        <v>0</v>
      </c>
      <c r="AB89" s="100">
        <f t="shared" si="68"/>
        <v>0</v>
      </c>
      <c r="AC89" s="100">
        <f t="shared" si="68"/>
        <v>0</v>
      </c>
      <c r="AD89" s="100">
        <f t="shared" si="68"/>
        <v>0</v>
      </c>
      <c r="AE89" s="100">
        <f t="shared" si="68"/>
        <v>0</v>
      </c>
      <c r="AF89" s="100">
        <f t="shared" si="68"/>
        <v>0</v>
      </c>
      <c r="AG89" s="100">
        <f t="shared" si="68"/>
        <v>0</v>
      </c>
      <c r="AH89" s="100">
        <f t="shared" si="68"/>
        <v>0</v>
      </c>
      <c r="AI89" s="100">
        <f t="shared" si="68"/>
        <v>0</v>
      </c>
      <c r="AJ89" s="100">
        <f t="shared" si="68"/>
        <v>0</v>
      </c>
      <c r="AK89" s="100">
        <f t="shared" si="68"/>
        <v>0</v>
      </c>
    </row>
    <row r="90" spans="1:37" x14ac:dyDescent="0.3">
      <c r="A90" s="139">
        <f t="shared" si="54"/>
        <v>12.149999999999997</v>
      </c>
      <c r="B90" s="51" t="s">
        <v>42</v>
      </c>
      <c r="C90" s="140"/>
      <c r="D90" s="88"/>
      <c r="E90" s="89" t="s">
        <v>101</v>
      </c>
      <c r="F90" s="101">
        <f t="shared" si="55"/>
        <v>0</v>
      </c>
      <c r="G90" s="107">
        <v>0</v>
      </c>
      <c r="H90" s="100">
        <f t="shared" ref="H90:AK90" si="69">G90*(1+Inflation_rate)</f>
        <v>0</v>
      </c>
      <c r="I90" s="100">
        <f t="shared" si="69"/>
        <v>0</v>
      </c>
      <c r="J90" s="100">
        <f t="shared" si="69"/>
        <v>0</v>
      </c>
      <c r="K90" s="100">
        <f t="shared" si="69"/>
        <v>0</v>
      </c>
      <c r="L90" s="100">
        <f t="shared" si="69"/>
        <v>0</v>
      </c>
      <c r="M90" s="100">
        <f t="shared" si="69"/>
        <v>0</v>
      </c>
      <c r="N90" s="100">
        <f t="shared" si="69"/>
        <v>0</v>
      </c>
      <c r="O90" s="100">
        <f t="shared" si="69"/>
        <v>0</v>
      </c>
      <c r="P90" s="100">
        <f t="shared" si="69"/>
        <v>0</v>
      </c>
      <c r="Q90" s="100">
        <f t="shared" si="69"/>
        <v>0</v>
      </c>
      <c r="R90" s="100">
        <f t="shared" si="69"/>
        <v>0</v>
      </c>
      <c r="S90" s="100">
        <f t="shared" si="69"/>
        <v>0</v>
      </c>
      <c r="T90" s="100">
        <f t="shared" si="69"/>
        <v>0</v>
      </c>
      <c r="U90" s="100">
        <f t="shared" si="69"/>
        <v>0</v>
      </c>
      <c r="V90" s="100">
        <f t="shared" si="69"/>
        <v>0</v>
      </c>
      <c r="W90" s="100">
        <f t="shared" si="69"/>
        <v>0</v>
      </c>
      <c r="X90" s="100">
        <f t="shared" si="69"/>
        <v>0</v>
      </c>
      <c r="Y90" s="100">
        <f t="shared" si="69"/>
        <v>0</v>
      </c>
      <c r="Z90" s="100">
        <f t="shared" si="69"/>
        <v>0</v>
      </c>
      <c r="AA90" s="100">
        <f t="shared" si="69"/>
        <v>0</v>
      </c>
      <c r="AB90" s="100">
        <f t="shared" si="69"/>
        <v>0</v>
      </c>
      <c r="AC90" s="100">
        <f t="shared" si="69"/>
        <v>0</v>
      </c>
      <c r="AD90" s="100">
        <f t="shared" si="69"/>
        <v>0</v>
      </c>
      <c r="AE90" s="100">
        <f t="shared" si="69"/>
        <v>0</v>
      </c>
      <c r="AF90" s="100">
        <f t="shared" si="69"/>
        <v>0</v>
      </c>
      <c r="AG90" s="100">
        <f t="shared" si="69"/>
        <v>0</v>
      </c>
      <c r="AH90" s="100">
        <f t="shared" si="69"/>
        <v>0</v>
      </c>
      <c r="AI90" s="100">
        <f t="shared" si="69"/>
        <v>0</v>
      </c>
      <c r="AJ90" s="100">
        <f t="shared" si="69"/>
        <v>0</v>
      </c>
      <c r="AK90" s="100">
        <f t="shared" si="69"/>
        <v>0</v>
      </c>
    </row>
    <row r="91" spans="1:37" x14ac:dyDescent="0.3">
      <c r="A91" s="139">
        <f t="shared" si="54"/>
        <v>12.159999999999997</v>
      </c>
      <c r="B91" s="51" t="s">
        <v>128</v>
      </c>
      <c r="C91" s="69"/>
      <c r="D91" s="88"/>
      <c r="E91" s="89" t="s">
        <v>101</v>
      </c>
      <c r="F91" s="101">
        <f t="shared" si="55"/>
        <v>0</v>
      </c>
      <c r="G91" s="107">
        <v>0</v>
      </c>
      <c r="H91" s="100">
        <f t="shared" ref="H91:AK91" si="70">G91*(1+Inflation_rate)</f>
        <v>0</v>
      </c>
      <c r="I91" s="100">
        <f t="shared" si="70"/>
        <v>0</v>
      </c>
      <c r="J91" s="100">
        <f t="shared" si="70"/>
        <v>0</v>
      </c>
      <c r="K91" s="100">
        <f t="shared" si="70"/>
        <v>0</v>
      </c>
      <c r="L91" s="100">
        <f t="shared" si="70"/>
        <v>0</v>
      </c>
      <c r="M91" s="100">
        <f t="shared" si="70"/>
        <v>0</v>
      </c>
      <c r="N91" s="100">
        <f t="shared" si="70"/>
        <v>0</v>
      </c>
      <c r="O91" s="100">
        <f t="shared" si="70"/>
        <v>0</v>
      </c>
      <c r="P91" s="100">
        <f t="shared" si="70"/>
        <v>0</v>
      </c>
      <c r="Q91" s="100">
        <f t="shared" si="70"/>
        <v>0</v>
      </c>
      <c r="R91" s="100">
        <f t="shared" si="70"/>
        <v>0</v>
      </c>
      <c r="S91" s="100">
        <f t="shared" si="70"/>
        <v>0</v>
      </c>
      <c r="T91" s="100">
        <f t="shared" si="70"/>
        <v>0</v>
      </c>
      <c r="U91" s="100">
        <f t="shared" si="70"/>
        <v>0</v>
      </c>
      <c r="V91" s="100">
        <f t="shared" si="70"/>
        <v>0</v>
      </c>
      <c r="W91" s="100">
        <f t="shared" si="70"/>
        <v>0</v>
      </c>
      <c r="X91" s="100">
        <f t="shared" si="70"/>
        <v>0</v>
      </c>
      <c r="Y91" s="100">
        <f t="shared" si="70"/>
        <v>0</v>
      </c>
      <c r="Z91" s="100">
        <f t="shared" si="70"/>
        <v>0</v>
      </c>
      <c r="AA91" s="100">
        <f t="shared" si="70"/>
        <v>0</v>
      </c>
      <c r="AB91" s="100">
        <f t="shared" si="70"/>
        <v>0</v>
      </c>
      <c r="AC91" s="100">
        <f t="shared" si="70"/>
        <v>0</v>
      </c>
      <c r="AD91" s="100">
        <f t="shared" si="70"/>
        <v>0</v>
      </c>
      <c r="AE91" s="100">
        <f t="shared" si="70"/>
        <v>0</v>
      </c>
      <c r="AF91" s="100">
        <f t="shared" si="70"/>
        <v>0</v>
      </c>
      <c r="AG91" s="100">
        <f t="shared" si="70"/>
        <v>0</v>
      </c>
      <c r="AH91" s="100">
        <f t="shared" si="70"/>
        <v>0</v>
      </c>
      <c r="AI91" s="100">
        <f t="shared" si="70"/>
        <v>0</v>
      </c>
      <c r="AJ91" s="100">
        <f t="shared" si="70"/>
        <v>0</v>
      </c>
      <c r="AK91" s="100">
        <f t="shared" si="70"/>
        <v>0</v>
      </c>
    </row>
    <row r="92" spans="1:37" ht="14.4" thickBot="1" x14ac:dyDescent="0.35">
      <c r="A92" s="139">
        <f t="shared" si="54"/>
        <v>12.169999999999996</v>
      </c>
      <c r="B92" s="51" t="s">
        <v>47</v>
      </c>
      <c r="C92" s="69"/>
      <c r="D92" s="85"/>
      <c r="E92" s="89" t="s">
        <v>101</v>
      </c>
      <c r="F92" s="108">
        <f t="shared" si="55"/>
        <v>0</v>
      </c>
      <c r="G92" s="107">
        <v>0</v>
      </c>
      <c r="H92" s="100">
        <f t="shared" ref="H92:AK92" si="71">G92*(1+Inflation_rate)</f>
        <v>0</v>
      </c>
      <c r="I92" s="100">
        <f t="shared" si="71"/>
        <v>0</v>
      </c>
      <c r="J92" s="100">
        <f t="shared" si="71"/>
        <v>0</v>
      </c>
      <c r="K92" s="100">
        <f t="shared" si="71"/>
        <v>0</v>
      </c>
      <c r="L92" s="100">
        <f t="shared" si="71"/>
        <v>0</v>
      </c>
      <c r="M92" s="100">
        <f t="shared" si="71"/>
        <v>0</v>
      </c>
      <c r="N92" s="100">
        <f t="shared" si="71"/>
        <v>0</v>
      </c>
      <c r="O92" s="100">
        <f t="shared" si="71"/>
        <v>0</v>
      </c>
      <c r="P92" s="100">
        <f t="shared" si="71"/>
        <v>0</v>
      </c>
      <c r="Q92" s="100">
        <f t="shared" si="71"/>
        <v>0</v>
      </c>
      <c r="R92" s="100">
        <f t="shared" si="71"/>
        <v>0</v>
      </c>
      <c r="S92" s="100">
        <f t="shared" si="71"/>
        <v>0</v>
      </c>
      <c r="T92" s="100">
        <f t="shared" si="71"/>
        <v>0</v>
      </c>
      <c r="U92" s="100">
        <f t="shared" si="71"/>
        <v>0</v>
      </c>
      <c r="V92" s="100">
        <f t="shared" si="71"/>
        <v>0</v>
      </c>
      <c r="W92" s="100">
        <f t="shared" si="71"/>
        <v>0</v>
      </c>
      <c r="X92" s="100">
        <f t="shared" si="71"/>
        <v>0</v>
      </c>
      <c r="Y92" s="100">
        <f t="shared" si="71"/>
        <v>0</v>
      </c>
      <c r="Z92" s="100">
        <f t="shared" si="71"/>
        <v>0</v>
      </c>
      <c r="AA92" s="100">
        <f t="shared" si="71"/>
        <v>0</v>
      </c>
      <c r="AB92" s="100">
        <f t="shared" si="71"/>
        <v>0</v>
      </c>
      <c r="AC92" s="100">
        <f t="shared" si="71"/>
        <v>0</v>
      </c>
      <c r="AD92" s="100">
        <f t="shared" si="71"/>
        <v>0</v>
      </c>
      <c r="AE92" s="100">
        <f t="shared" si="71"/>
        <v>0</v>
      </c>
      <c r="AF92" s="100">
        <f t="shared" si="71"/>
        <v>0</v>
      </c>
      <c r="AG92" s="100">
        <f t="shared" si="71"/>
        <v>0</v>
      </c>
      <c r="AH92" s="100">
        <f t="shared" si="71"/>
        <v>0</v>
      </c>
      <c r="AI92" s="100">
        <f t="shared" si="71"/>
        <v>0</v>
      </c>
      <c r="AJ92" s="100">
        <f t="shared" si="71"/>
        <v>0</v>
      </c>
      <c r="AK92" s="100">
        <f t="shared" si="71"/>
        <v>0</v>
      </c>
    </row>
    <row r="93" spans="1:37" ht="15" thickBot="1" x14ac:dyDescent="0.35">
      <c r="A93" s="69"/>
      <c r="B93" s="30" t="s">
        <v>132</v>
      </c>
      <c r="C93" s="31"/>
      <c r="D93" s="31"/>
      <c r="E93" s="92" t="s">
        <v>101</v>
      </c>
      <c r="F93" s="108">
        <f>SUM(G93:AK93)</f>
        <v>0</v>
      </c>
      <c r="G93" s="103">
        <f t="shared" ref="G93:AK93" si="72">SUM(G76:G92)</f>
        <v>0</v>
      </c>
      <c r="H93" s="103">
        <f t="shared" si="72"/>
        <v>0</v>
      </c>
      <c r="I93" s="103">
        <f t="shared" si="72"/>
        <v>0</v>
      </c>
      <c r="J93" s="103">
        <f t="shared" si="72"/>
        <v>0</v>
      </c>
      <c r="K93" s="103">
        <f t="shared" si="72"/>
        <v>0</v>
      </c>
      <c r="L93" s="103">
        <f t="shared" si="72"/>
        <v>0</v>
      </c>
      <c r="M93" s="103">
        <f t="shared" si="72"/>
        <v>0</v>
      </c>
      <c r="N93" s="103">
        <f t="shared" si="72"/>
        <v>0</v>
      </c>
      <c r="O93" s="103">
        <f t="shared" si="72"/>
        <v>0</v>
      </c>
      <c r="P93" s="103">
        <f t="shared" si="72"/>
        <v>0</v>
      </c>
      <c r="Q93" s="103">
        <f t="shared" si="72"/>
        <v>0</v>
      </c>
      <c r="R93" s="103">
        <f t="shared" si="72"/>
        <v>0</v>
      </c>
      <c r="S93" s="103">
        <f t="shared" si="72"/>
        <v>0</v>
      </c>
      <c r="T93" s="103">
        <f t="shared" si="72"/>
        <v>0</v>
      </c>
      <c r="U93" s="103">
        <f t="shared" si="72"/>
        <v>0</v>
      </c>
      <c r="V93" s="103">
        <f t="shared" si="72"/>
        <v>0</v>
      </c>
      <c r="W93" s="103">
        <f t="shared" si="72"/>
        <v>0</v>
      </c>
      <c r="X93" s="103">
        <f t="shared" si="72"/>
        <v>0</v>
      </c>
      <c r="Y93" s="103">
        <f t="shared" si="72"/>
        <v>0</v>
      </c>
      <c r="Z93" s="103">
        <f t="shared" si="72"/>
        <v>0</v>
      </c>
      <c r="AA93" s="103">
        <f t="shared" si="72"/>
        <v>0</v>
      </c>
      <c r="AB93" s="103">
        <f t="shared" si="72"/>
        <v>0</v>
      </c>
      <c r="AC93" s="103">
        <f t="shared" si="72"/>
        <v>0</v>
      </c>
      <c r="AD93" s="103">
        <f t="shared" si="72"/>
        <v>0</v>
      </c>
      <c r="AE93" s="103">
        <f t="shared" si="72"/>
        <v>0</v>
      </c>
      <c r="AF93" s="103">
        <f t="shared" si="72"/>
        <v>0</v>
      </c>
      <c r="AG93" s="103">
        <f t="shared" si="72"/>
        <v>0</v>
      </c>
      <c r="AH93" s="103">
        <f t="shared" si="72"/>
        <v>0</v>
      </c>
      <c r="AI93" s="103">
        <f t="shared" si="72"/>
        <v>0</v>
      </c>
      <c r="AJ93" s="103">
        <f t="shared" si="72"/>
        <v>0</v>
      </c>
      <c r="AK93" s="103">
        <f t="shared" si="72"/>
        <v>0</v>
      </c>
    </row>
    <row r="95" spans="1:37" ht="14.4" thickBot="1" x14ac:dyDescent="0.35"/>
    <row r="96" spans="1:37" ht="24" thickBot="1" x14ac:dyDescent="0.35">
      <c r="A96" s="40" t="s">
        <v>178</v>
      </c>
      <c r="B96" s="27"/>
      <c r="C96" s="27"/>
      <c r="D96" s="43"/>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6"/>
    </row>
    <row r="97" spans="1:37" s="36" customFormat="1" ht="14.4" thickBot="1" x14ac:dyDescent="0.35">
      <c r="A97" s="32">
        <v>13</v>
      </c>
      <c r="B97" s="33" t="s">
        <v>179</v>
      </c>
      <c r="C97" s="33"/>
      <c r="D97" s="34"/>
      <c r="E97" s="91"/>
      <c r="F97" s="91"/>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row>
    <row r="98" spans="1:37" ht="14.4" thickBot="1" x14ac:dyDescent="0.35">
      <c r="A98" s="139">
        <f>A97+0.01</f>
        <v>13.01</v>
      </c>
      <c r="B98" s="51" t="s">
        <v>182</v>
      </c>
      <c r="C98" s="69"/>
      <c r="D98" s="87"/>
      <c r="E98" s="89" t="s">
        <v>101</v>
      </c>
      <c r="F98" s="102">
        <f>SUM(G98:AK98)</f>
        <v>0</v>
      </c>
      <c r="G98" s="107">
        <v>0</v>
      </c>
      <c r="H98" s="107">
        <v>0</v>
      </c>
      <c r="I98" s="107">
        <v>0</v>
      </c>
      <c r="J98" s="107">
        <v>0</v>
      </c>
      <c r="K98" s="107">
        <v>0</v>
      </c>
      <c r="L98" s="107">
        <v>0</v>
      </c>
      <c r="M98" s="107">
        <v>0</v>
      </c>
      <c r="N98" s="107">
        <v>0</v>
      </c>
      <c r="O98" s="107">
        <v>0</v>
      </c>
      <c r="P98" s="107">
        <v>0</v>
      </c>
      <c r="Q98" s="107">
        <v>0</v>
      </c>
      <c r="R98" s="107">
        <v>0</v>
      </c>
      <c r="S98" s="107">
        <v>0</v>
      </c>
      <c r="T98" s="107">
        <v>0</v>
      </c>
      <c r="U98" s="107">
        <v>0</v>
      </c>
      <c r="V98" s="107">
        <v>0</v>
      </c>
      <c r="W98" s="107">
        <v>0</v>
      </c>
      <c r="X98" s="107">
        <v>0</v>
      </c>
      <c r="Y98" s="107">
        <v>0</v>
      </c>
      <c r="Z98" s="107">
        <v>0</v>
      </c>
      <c r="AA98" s="107">
        <v>0</v>
      </c>
      <c r="AB98" s="107">
        <v>0</v>
      </c>
      <c r="AC98" s="107">
        <v>0</v>
      </c>
      <c r="AD98" s="107">
        <v>0</v>
      </c>
      <c r="AE98" s="107">
        <v>0</v>
      </c>
      <c r="AF98" s="107">
        <v>0</v>
      </c>
      <c r="AG98" s="107">
        <v>0</v>
      </c>
      <c r="AH98" s="107">
        <v>0</v>
      </c>
      <c r="AI98" s="107">
        <v>0</v>
      </c>
      <c r="AJ98" s="107">
        <v>0</v>
      </c>
      <c r="AK98" s="107">
        <v>0</v>
      </c>
    </row>
    <row r="99" spans="1:37" ht="15" thickBot="1" x14ac:dyDescent="0.35">
      <c r="A99" s="69"/>
      <c r="B99" s="30" t="s">
        <v>183</v>
      </c>
      <c r="C99" s="31"/>
      <c r="D99" s="31"/>
      <c r="E99" s="92" t="s">
        <v>101</v>
      </c>
      <c r="F99" s="108">
        <f>SUM(G99:AK99)</f>
        <v>0</v>
      </c>
      <c r="G99" s="103">
        <f t="shared" ref="G99:AK99" si="73">SUM(G98:G98)</f>
        <v>0</v>
      </c>
      <c r="H99" s="103">
        <f t="shared" si="73"/>
        <v>0</v>
      </c>
      <c r="I99" s="103">
        <f t="shared" si="73"/>
        <v>0</v>
      </c>
      <c r="J99" s="103">
        <f t="shared" si="73"/>
        <v>0</v>
      </c>
      <c r="K99" s="103">
        <f t="shared" si="73"/>
        <v>0</v>
      </c>
      <c r="L99" s="103">
        <f t="shared" si="73"/>
        <v>0</v>
      </c>
      <c r="M99" s="103">
        <f t="shared" si="73"/>
        <v>0</v>
      </c>
      <c r="N99" s="103">
        <f t="shared" si="73"/>
        <v>0</v>
      </c>
      <c r="O99" s="103">
        <f t="shared" si="73"/>
        <v>0</v>
      </c>
      <c r="P99" s="103">
        <f t="shared" si="73"/>
        <v>0</v>
      </c>
      <c r="Q99" s="103">
        <f t="shared" si="73"/>
        <v>0</v>
      </c>
      <c r="R99" s="103">
        <f t="shared" si="73"/>
        <v>0</v>
      </c>
      <c r="S99" s="103">
        <f t="shared" si="73"/>
        <v>0</v>
      </c>
      <c r="T99" s="103">
        <f t="shared" si="73"/>
        <v>0</v>
      </c>
      <c r="U99" s="103">
        <f t="shared" si="73"/>
        <v>0</v>
      </c>
      <c r="V99" s="103">
        <f t="shared" si="73"/>
        <v>0</v>
      </c>
      <c r="W99" s="103">
        <f t="shared" si="73"/>
        <v>0</v>
      </c>
      <c r="X99" s="103">
        <f t="shared" si="73"/>
        <v>0</v>
      </c>
      <c r="Y99" s="103">
        <f t="shared" si="73"/>
        <v>0</v>
      </c>
      <c r="Z99" s="103">
        <f t="shared" si="73"/>
        <v>0</v>
      </c>
      <c r="AA99" s="103">
        <f t="shared" si="73"/>
        <v>0</v>
      </c>
      <c r="AB99" s="103">
        <f t="shared" si="73"/>
        <v>0</v>
      </c>
      <c r="AC99" s="103">
        <f t="shared" si="73"/>
        <v>0</v>
      </c>
      <c r="AD99" s="103">
        <f t="shared" si="73"/>
        <v>0</v>
      </c>
      <c r="AE99" s="103">
        <f t="shared" si="73"/>
        <v>0</v>
      </c>
      <c r="AF99" s="103">
        <f t="shared" si="73"/>
        <v>0</v>
      </c>
      <c r="AG99" s="103">
        <f t="shared" si="73"/>
        <v>0</v>
      </c>
      <c r="AH99" s="103">
        <f t="shared" si="73"/>
        <v>0</v>
      </c>
      <c r="AI99" s="103">
        <f t="shared" si="73"/>
        <v>0</v>
      </c>
      <c r="AJ99" s="103">
        <f t="shared" si="73"/>
        <v>0</v>
      </c>
      <c r="AK99" s="103">
        <f t="shared" si="73"/>
        <v>0</v>
      </c>
    </row>
    <row r="100" spans="1:37" ht="14.4" x14ac:dyDescent="0.3">
      <c r="A100" s="1"/>
      <c r="B100" s="44"/>
      <c r="C100" s="28"/>
      <c r="D100" s="28"/>
      <c r="E100" s="104"/>
      <c r="F100" s="104"/>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row>
    <row r="101" spans="1:37" s="36" customFormat="1" ht="14.4" thickBot="1" x14ac:dyDescent="0.35">
      <c r="A101" s="32">
        <v>14</v>
      </c>
      <c r="B101" s="33" t="s">
        <v>180</v>
      </c>
      <c r="C101" s="33"/>
      <c r="D101" s="34"/>
      <c r="E101" s="91"/>
      <c r="F101" s="91"/>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row>
    <row r="102" spans="1:37" ht="14.4" thickBot="1" x14ac:dyDescent="0.35">
      <c r="A102" s="139">
        <f>A101+0.01</f>
        <v>14.01</v>
      </c>
      <c r="B102" s="51" t="s">
        <v>182</v>
      </c>
      <c r="C102" s="69"/>
      <c r="D102" s="87"/>
      <c r="E102" s="89" t="s">
        <v>101</v>
      </c>
      <c r="F102" s="102">
        <f>SUM(G102:AK102)</f>
        <v>0</v>
      </c>
      <c r="G102" s="107">
        <v>0</v>
      </c>
      <c r="H102" s="107">
        <v>0</v>
      </c>
      <c r="I102" s="107">
        <v>0</v>
      </c>
      <c r="J102" s="107">
        <v>0</v>
      </c>
      <c r="K102" s="107">
        <v>0</v>
      </c>
      <c r="L102" s="107">
        <v>0</v>
      </c>
      <c r="M102" s="107">
        <v>0</v>
      </c>
      <c r="N102" s="107">
        <v>0</v>
      </c>
      <c r="O102" s="107">
        <v>0</v>
      </c>
      <c r="P102" s="107">
        <v>0</v>
      </c>
      <c r="Q102" s="107">
        <v>0</v>
      </c>
      <c r="R102" s="107">
        <v>0</v>
      </c>
      <c r="S102" s="107">
        <v>0</v>
      </c>
      <c r="T102" s="107">
        <v>0</v>
      </c>
      <c r="U102" s="107">
        <v>0</v>
      </c>
      <c r="V102" s="107">
        <v>0</v>
      </c>
      <c r="W102" s="107">
        <v>0</v>
      </c>
      <c r="X102" s="107">
        <v>0</v>
      </c>
      <c r="Y102" s="107">
        <v>0</v>
      </c>
      <c r="Z102" s="107">
        <v>0</v>
      </c>
      <c r="AA102" s="107">
        <v>0</v>
      </c>
      <c r="AB102" s="107">
        <v>0</v>
      </c>
      <c r="AC102" s="107">
        <v>0</v>
      </c>
      <c r="AD102" s="107">
        <v>0</v>
      </c>
      <c r="AE102" s="107">
        <v>0</v>
      </c>
      <c r="AF102" s="107">
        <v>0</v>
      </c>
      <c r="AG102" s="107">
        <v>0</v>
      </c>
      <c r="AH102" s="107">
        <v>0</v>
      </c>
      <c r="AI102" s="107">
        <v>0</v>
      </c>
      <c r="AJ102" s="107">
        <v>0</v>
      </c>
      <c r="AK102" s="107">
        <v>0</v>
      </c>
    </row>
    <row r="103" spans="1:37" ht="15" thickBot="1" x14ac:dyDescent="0.35">
      <c r="A103" s="69"/>
      <c r="B103" s="30" t="s">
        <v>131</v>
      </c>
      <c r="C103" s="31"/>
      <c r="D103" s="31"/>
      <c r="E103" s="92" t="s">
        <v>101</v>
      </c>
      <c r="F103" s="108">
        <f>SUM(G103:AK103)</f>
        <v>0</v>
      </c>
      <c r="G103" s="103">
        <f t="shared" ref="G103:AK103" si="74">SUM(G102:G102)</f>
        <v>0</v>
      </c>
      <c r="H103" s="103">
        <f t="shared" si="74"/>
        <v>0</v>
      </c>
      <c r="I103" s="103">
        <f t="shared" si="74"/>
        <v>0</v>
      </c>
      <c r="J103" s="103">
        <f t="shared" si="74"/>
        <v>0</v>
      </c>
      <c r="K103" s="103">
        <f t="shared" si="74"/>
        <v>0</v>
      </c>
      <c r="L103" s="103">
        <f t="shared" si="74"/>
        <v>0</v>
      </c>
      <c r="M103" s="103">
        <f t="shared" si="74"/>
        <v>0</v>
      </c>
      <c r="N103" s="103">
        <f t="shared" si="74"/>
        <v>0</v>
      </c>
      <c r="O103" s="103">
        <f t="shared" si="74"/>
        <v>0</v>
      </c>
      <c r="P103" s="103">
        <f t="shared" si="74"/>
        <v>0</v>
      </c>
      <c r="Q103" s="103">
        <f t="shared" si="74"/>
        <v>0</v>
      </c>
      <c r="R103" s="103">
        <f t="shared" si="74"/>
        <v>0</v>
      </c>
      <c r="S103" s="103">
        <f t="shared" si="74"/>
        <v>0</v>
      </c>
      <c r="T103" s="103">
        <f t="shared" si="74"/>
        <v>0</v>
      </c>
      <c r="U103" s="103">
        <f t="shared" si="74"/>
        <v>0</v>
      </c>
      <c r="V103" s="103">
        <f t="shared" si="74"/>
        <v>0</v>
      </c>
      <c r="W103" s="103">
        <f t="shared" si="74"/>
        <v>0</v>
      </c>
      <c r="X103" s="103">
        <f t="shared" si="74"/>
        <v>0</v>
      </c>
      <c r="Y103" s="103">
        <f t="shared" si="74"/>
        <v>0</v>
      </c>
      <c r="Z103" s="103">
        <f t="shared" si="74"/>
        <v>0</v>
      </c>
      <c r="AA103" s="103">
        <f t="shared" si="74"/>
        <v>0</v>
      </c>
      <c r="AB103" s="103">
        <f t="shared" si="74"/>
        <v>0</v>
      </c>
      <c r="AC103" s="103">
        <f t="shared" si="74"/>
        <v>0</v>
      </c>
      <c r="AD103" s="103">
        <f t="shared" si="74"/>
        <v>0</v>
      </c>
      <c r="AE103" s="103">
        <f t="shared" si="74"/>
        <v>0</v>
      </c>
      <c r="AF103" s="103">
        <f t="shared" si="74"/>
        <v>0</v>
      </c>
      <c r="AG103" s="103">
        <f t="shared" si="74"/>
        <v>0</v>
      </c>
      <c r="AH103" s="103">
        <f t="shared" si="74"/>
        <v>0</v>
      </c>
      <c r="AI103" s="103">
        <f t="shared" si="74"/>
        <v>0</v>
      </c>
      <c r="AJ103" s="103">
        <f t="shared" si="74"/>
        <v>0</v>
      </c>
      <c r="AK103" s="103">
        <f t="shared" si="74"/>
        <v>0</v>
      </c>
    </row>
    <row r="104" spans="1:37" ht="14.4" x14ac:dyDescent="0.3">
      <c r="A104" s="1"/>
      <c r="B104" s="44"/>
      <c r="C104" s="28"/>
      <c r="D104" s="28"/>
      <c r="E104" s="104"/>
      <c r="F104" s="104"/>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row>
    <row r="105" spans="1:37" s="36" customFormat="1" ht="14.4" thickBot="1" x14ac:dyDescent="0.35">
      <c r="A105" s="32">
        <v>15</v>
      </c>
      <c r="B105" s="33" t="s">
        <v>181</v>
      </c>
      <c r="C105" s="33"/>
      <c r="D105" s="34"/>
      <c r="E105" s="91"/>
      <c r="F105" s="91"/>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row>
    <row r="106" spans="1:37" ht="14.4" thickBot="1" x14ac:dyDescent="0.35">
      <c r="A106" s="139">
        <f>A105+0.01</f>
        <v>15.01</v>
      </c>
      <c r="B106" s="51" t="s">
        <v>182</v>
      </c>
      <c r="C106" s="69"/>
      <c r="D106" s="87"/>
      <c r="E106" s="89" t="s">
        <v>101</v>
      </c>
      <c r="F106" s="99">
        <f>SUM(G106:AK106)</f>
        <v>0</v>
      </c>
      <c r="G106" s="107">
        <v>0</v>
      </c>
      <c r="H106" s="107">
        <v>0</v>
      </c>
      <c r="I106" s="107">
        <v>0</v>
      </c>
      <c r="J106" s="107">
        <v>0</v>
      </c>
      <c r="K106" s="107">
        <v>0</v>
      </c>
      <c r="L106" s="107">
        <v>0</v>
      </c>
      <c r="M106" s="107">
        <v>0</v>
      </c>
      <c r="N106" s="107">
        <v>0</v>
      </c>
      <c r="O106" s="107">
        <v>0</v>
      </c>
      <c r="P106" s="107">
        <v>0</v>
      </c>
      <c r="Q106" s="107">
        <v>0</v>
      </c>
      <c r="R106" s="107">
        <v>0</v>
      </c>
      <c r="S106" s="107">
        <v>0</v>
      </c>
      <c r="T106" s="107">
        <v>0</v>
      </c>
      <c r="U106" s="107">
        <v>0</v>
      </c>
      <c r="V106" s="107">
        <v>0</v>
      </c>
      <c r="W106" s="107">
        <v>0</v>
      </c>
      <c r="X106" s="107">
        <v>0</v>
      </c>
      <c r="Y106" s="107">
        <v>0</v>
      </c>
      <c r="Z106" s="107">
        <v>0</v>
      </c>
      <c r="AA106" s="107">
        <v>0</v>
      </c>
      <c r="AB106" s="107">
        <v>0</v>
      </c>
      <c r="AC106" s="107">
        <v>0</v>
      </c>
      <c r="AD106" s="107">
        <v>0</v>
      </c>
      <c r="AE106" s="107">
        <v>0</v>
      </c>
      <c r="AF106" s="107">
        <v>0</v>
      </c>
      <c r="AG106" s="107">
        <v>0</v>
      </c>
      <c r="AH106" s="107">
        <v>0</v>
      </c>
      <c r="AI106" s="107">
        <v>0</v>
      </c>
      <c r="AJ106" s="107">
        <v>0</v>
      </c>
      <c r="AK106" s="107">
        <v>0</v>
      </c>
    </row>
    <row r="107" spans="1:37" ht="15" thickBot="1" x14ac:dyDescent="0.35">
      <c r="A107" s="69"/>
      <c r="B107" s="30" t="s">
        <v>132</v>
      </c>
      <c r="C107" s="31"/>
      <c r="D107" s="31"/>
      <c r="E107" s="92" t="s">
        <v>101</v>
      </c>
      <c r="F107" s="102">
        <f>SUM(G107:AK107)</f>
        <v>0</v>
      </c>
      <c r="G107" s="103">
        <f t="shared" ref="G107:AK107" si="75">SUM(G106:G106)</f>
        <v>0</v>
      </c>
      <c r="H107" s="103">
        <f t="shared" si="75"/>
        <v>0</v>
      </c>
      <c r="I107" s="103">
        <f t="shared" si="75"/>
        <v>0</v>
      </c>
      <c r="J107" s="103">
        <f t="shared" si="75"/>
        <v>0</v>
      </c>
      <c r="K107" s="103">
        <f t="shared" si="75"/>
        <v>0</v>
      </c>
      <c r="L107" s="103">
        <f t="shared" si="75"/>
        <v>0</v>
      </c>
      <c r="M107" s="103">
        <f t="shared" si="75"/>
        <v>0</v>
      </c>
      <c r="N107" s="103">
        <f t="shared" si="75"/>
        <v>0</v>
      </c>
      <c r="O107" s="103">
        <f t="shared" si="75"/>
        <v>0</v>
      </c>
      <c r="P107" s="103">
        <f t="shared" si="75"/>
        <v>0</v>
      </c>
      <c r="Q107" s="103">
        <f t="shared" si="75"/>
        <v>0</v>
      </c>
      <c r="R107" s="103">
        <f t="shared" si="75"/>
        <v>0</v>
      </c>
      <c r="S107" s="103">
        <f t="shared" si="75"/>
        <v>0</v>
      </c>
      <c r="T107" s="103">
        <f t="shared" si="75"/>
        <v>0</v>
      </c>
      <c r="U107" s="103">
        <f t="shared" si="75"/>
        <v>0</v>
      </c>
      <c r="V107" s="103">
        <f t="shared" si="75"/>
        <v>0</v>
      </c>
      <c r="W107" s="103">
        <f t="shared" si="75"/>
        <v>0</v>
      </c>
      <c r="X107" s="103">
        <f t="shared" si="75"/>
        <v>0</v>
      </c>
      <c r="Y107" s="103">
        <f t="shared" si="75"/>
        <v>0</v>
      </c>
      <c r="Z107" s="103">
        <f t="shared" si="75"/>
        <v>0</v>
      </c>
      <c r="AA107" s="103">
        <f t="shared" si="75"/>
        <v>0</v>
      </c>
      <c r="AB107" s="103">
        <f t="shared" si="75"/>
        <v>0</v>
      </c>
      <c r="AC107" s="103">
        <f t="shared" si="75"/>
        <v>0</v>
      </c>
      <c r="AD107" s="103">
        <f t="shared" si="75"/>
        <v>0</v>
      </c>
      <c r="AE107" s="103">
        <f t="shared" si="75"/>
        <v>0</v>
      </c>
      <c r="AF107" s="103">
        <f t="shared" si="75"/>
        <v>0</v>
      </c>
      <c r="AG107" s="103">
        <f t="shared" si="75"/>
        <v>0</v>
      </c>
      <c r="AH107" s="103">
        <f t="shared" si="75"/>
        <v>0</v>
      </c>
      <c r="AI107" s="103">
        <f t="shared" si="75"/>
        <v>0</v>
      </c>
      <c r="AJ107" s="103">
        <f t="shared" si="75"/>
        <v>0</v>
      </c>
      <c r="AK107" s="103">
        <f t="shared" si="75"/>
        <v>0</v>
      </c>
    </row>
  </sheetData>
  <pageMargins left="0.7" right="0.7" top="0.75" bottom="0.75" header="0.3" footer="0.3"/>
  <pageSetup paperSize="9" scale="2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82"/>
  <sheetViews>
    <sheetView zoomScaleNormal="100" zoomScaleSheetLayoutView="55" workbookViewId="0">
      <pane ySplit="1" topLeftCell="A56" activePane="bottomLeft" state="frozen"/>
      <selection activeCell="B28" sqref="B28"/>
      <selection pane="bottomLeft" activeCell="H1" sqref="H1:AL1"/>
    </sheetView>
  </sheetViews>
  <sheetFormatPr defaultRowHeight="13.8" x14ac:dyDescent="0.3"/>
  <cols>
    <col min="1" max="2" width="9.109375" style="18"/>
    <col min="3" max="3" width="27.5546875" style="18" customWidth="1"/>
    <col min="4" max="4" width="39.6640625" style="18" customWidth="1"/>
    <col min="5" max="5" width="9.33203125" customWidth="1"/>
    <col min="6" max="6" width="9.109375" style="106"/>
    <col min="7" max="7" width="15.109375" style="106" bestFit="1" customWidth="1"/>
    <col min="8" max="8" width="14.6640625" style="106" bestFit="1" customWidth="1"/>
    <col min="9" max="9" width="13.6640625" style="106" bestFit="1" customWidth="1"/>
    <col min="10" max="10" width="14.109375" style="106" bestFit="1" customWidth="1"/>
    <col min="11" max="11" width="14.6640625" style="106" bestFit="1" customWidth="1"/>
    <col min="12" max="12" width="13.44140625" style="106" bestFit="1" customWidth="1"/>
    <col min="13" max="13" width="14.109375" style="106" bestFit="1" customWidth="1"/>
    <col min="14" max="14" width="13.6640625" style="106" bestFit="1" customWidth="1"/>
    <col min="15" max="16" width="14.109375" style="106" bestFit="1" customWidth="1"/>
    <col min="17" max="17" width="13.6640625" style="106" bestFit="1" customWidth="1"/>
    <col min="18" max="20" width="14.6640625" style="106" bestFit="1" customWidth="1"/>
    <col min="21" max="21" width="13.6640625" style="106" bestFit="1" customWidth="1"/>
    <col min="22" max="22" width="13.88671875" style="106" bestFit="1" customWidth="1"/>
    <col min="23" max="24" width="13.6640625" style="106" bestFit="1" customWidth="1"/>
    <col min="25" max="29" width="13.88671875" style="106" bestFit="1" customWidth="1"/>
    <col min="30" max="30" width="14.6640625" style="106" bestFit="1" customWidth="1"/>
    <col min="31" max="31" width="14.109375" style="106" bestFit="1" customWidth="1"/>
    <col min="32" max="32" width="13.44140625" style="106" bestFit="1" customWidth="1"/>
    <col min="33" max="34" width="13.88671875" style="106" bestFit="1" customWidth="1"/>
    <col min="35" max="38" width="14.109375" style="106" bestFit="1" customWidth="1"/>
    <col min="40" max="40" width="9.88671875" customWidth="1"/>
  </cols>
  <sheetData>
    <row r="1" spans="1:64" s="211" customFormat="1" ht="23.4" x14ac:dyDescent="0.3">
      <c r="A1" s="210" t="s">
        <v>186</v>
      </c>
      <c r="H1" s="209" t="s">
        <v>24</v>
      </c>
      <c r="I1" s="209" t="s">
        <v>25</v>
      </c>
      <c r="J1" s="209" t="s">
        <v>26</v>
      </c>
      <c r="K1" s="209" t="s">
        <v>27</v>
      </c>
      <c r="L1" s="209" t="s">
        <v>28</v>
      </c>
      <c r="M1" s="209" t="s">
        <v>29</v>
      </c>
      <c r="N1" s="209" t="s">
        <v>30</v>
      </c>
      <c r="O1" s="209" t="s">
        <v>31</v>
      </c>
      <c r="P1" s="209" t="s">
        <v>32</v>
      </c>
      <c r="Q1" s="209" t="s">
        <v>33</v>
      </c>
      <c r="R1" s="209" t="s">
        <v>34</v>
      </c>
      <c r="S1" s="209" t="s">
        <v>35</v>
      </c>
      <c r="T1" s="209" t="s">
        <v>36</v>
      </c>
      <c r="U1" s="209" t="s">
        <v>37</v>
      </c>
      <c r="V1" s="209" t="s">
        <v>38</v>
      </c>
      <c r="W1" s="209" t="s">
        <v>39</v>
      </c>
      <c r="X1" s="209" t="s">
        <v>146</v>
      </c>
      <c r="Y1" s="209" t="s">
        <v>147</v>
      </c>
      <c r="Z1" s="209" t="s">
        <v>148</v>
      </c>
      <c r="AA1" s="209" t="s">
        <v>149</v>
      </c>
      <c r="AB1" s="209" t="s">
        <v>150</v>
      </c>
      <c r="AC1" s="209" t="s">
        <v>151</v>
      </c>
      <c r="AD1" s="209" t="s">
        <v>152</v>
      </c>
      <c r="AE1" s="209" t="s">
        <v>153</v>
      </c>
      <c r="AF1" s="209" t="s">
        <v>154</v>
      </c>
      <c r="AG1" s="209" t="s">
        <v>155</v>
      </c>
      <c r="AH1" s="209" t="s">
        <v>156</v>
      </c>
      <c r="AI1" s="209" t="s">
        <v>224</v>
      </c>
      <c r="AJ1" s="209" t="s">
        <v>225</v>
      </c>
      <c r="AK1" s="209" t="s">
        <v>226</v>
      </c>
      <c r="AL1" s="209" t="s">
        <v>227</v>
      </c>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row>
    <row r="2" spans="1:64" s="2" customFormat="1" ht="16.2" thickBot="1" x14ac:dyDescent="0.35">
      <c r="A2" s="45"/>
      <c r="B2" s="23"/>
      <c r="C2" s="23"/>
      <c r="D2" s="47" t="s">
        <v>55</v>
      </c>
      <c r="E2" s="22"/>
      <c r="F2" s="93"/>
      <c r="G2" s="94"/>
      <c r="H2" s="93">
        <f>IF(analysis_start=2015,0,-1)</f>
        <v>-1</v>
      </c>
      <c r="I2" s="93">
        <f>IF(analysis_start=2016,0,H2+1)</f>
        <v>0</v>
      </c>
      <c r="J2" s="93">
        <f t="shared" ref="J2:AL2" si="0">I2+1</f>
        <v>1</v>
      </c>
      <c r="K2" s="93">
        <f t="shared" si="0"/>
        <v>2</v>
      </c>
      <c r="L2" s="93">
        <f t="shared" si="0"/>
        <v>3</v>
      </c>
      <c r="M2" s="93">
        <f t="shared" si="0"/>
        <v>4</v>
      </c>
      <c r="N2" s="93">
        <f t="shared" si="0"/>
        <v>5</v>
      </c>
      <c r="O2" s="93">
        <f t="shared" si="0"/>
        <v>6</v>
      </c>
      <c r="P2" s="93">
        <f t="shared" si="0"/>
        <v>7</v>
      </c>
      <c r="Q2" s="93">
        <f t="shared" si="0"/>
        <v>8</v>
      </c>
      <c r="R2" s="93">
        <f t="shared" si="0"/>
        <v>9</v>
      </c>
      <c r="S2" s="93">
        <f t="shared" si="0"/>
        <v>10</v>
      </c>
      <c r="T2" s="93">
        <f t="shared" si="0"/>
        <v>11</v>
      </c>
      <c r="U2" s="93">
        <f t="shared" si="0"/>
        <v>12</v>
      </c>
      <c r="V2" s="93">
        <f t="shared" si="0"/>
        <v>13</v>
      </c>
      <c r="W2" s="93">
        <f t="shared" si="0"/>
        <v>14</v>
      </c>
      <c r="X2" s="93">
        <f t="shared" si="0"/>
        <v>15</v>
      </c>
      <c r="Y2" s="93">
        <f t="shared" si="0"/>
        <v>16</v>
      </c>
      <c r="Z2" s="93">
        <f t="shared" si="0"/>
        <v>17</v>
      </c>
      <c r="AA2" s="93">
        <f t="shared" si="0"/>
        <v>18</v>
      </c>
      <c r="AB2" s="93">
        <f t="shared" si="0"/>
        <v>19</v>
      </c>
      <c r="AC2" s="93">
        <f t="shared" si="0"/>
        <v>20</v>
      </c>
      <c r="AD2" s="93">
        <f t="shared" si="0"/>
        <v>21</v>
      </c>
      <c r="AE2" s="93">
        <f t="shared" si="0"/>
        <v>22</v>
      </c>
      <c r="AF2" s="93">
        <f t="shared" si="0"/>
        <v>23</v>
      </c>
      <c r="AG2" s="93">
        <f t="shared" si="0"/>
        <v>24</v>
      </c>
      <c r="AH2" s="93">
        <f t="shared" si="0"/>
        <v>25</v>
      </c>
      <c r="AI2" s="93">
        <f t="shared" si="0"/>
        <v>26</v>
      </c>
      <c r="AJ2" s="93">
        <f t="shared" si="0"/>
        <v>27</v>
      </c>
      <c r="AK2" s="93">
        <f t="shared" si="0"/>
        <v>28</v>
      </c>
      <c r="AL2" s="93">
        <f t="shared" si="0"/>
        <v>29</v>
      </c>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4" s="2" customFormat="1" ht="24" thickBot="1" x14ac:dyDescent="0.35">
      <c r="A3" s="40" t="s">
        <v>143</v>
      </c>
      <c r="B3" s="48"/>
      <c r="C3" s="48"/>
      <c r="D3" s="70"/>
      <c r="E3" s="43"/>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s="36" customFormat="1" ht="14.4" thickBot="1" x14ac:dyDescent="0.35">
      <c r="A4" s="49">
        <v>16</v>
      </c>
      <c r="B4" s="33" t="s">
        <v>134</v>
      </c>
      <c r="C4" s="33"/>
      <c r="D4" s="33"/>
      <c r="E4" s="64" t="s">
        <v>136</v>
      </c>
      <c r="F4" s="91"/>
      <c r="G4" s="141" t="s">
        <v>133</v>
      </c>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row>
    <row r="5" spans="1:64" s="2" customFormat="1" ht="27.6" x14ac:dyDescent="0.3">
      <c r="A5" s="138">
        <f>A4+0.01</f>
        <v>16.010000000000002</v>
      </c>
      <c r="B5" s="29" t="s">
        <v>83</v>
      </c>
      <c r="C5" s="68" t="str">
        <f>'Sheet_2 Inputs &amp; Outputs (t)'!C34</f>
        <v>Compost (GRADE ?)</v>
      </c>
      <c r="D5" s="72" t="s">
        <v>169</v>
      </c>
      <c r="E5" s="77">
        <v>12</v>
      </c>
      <c r="F5" s="89" t="s">
        <v>101</v>
      </c>
      <c r="G5" s="99">
        <f>SUM(H5:AL5)</f>
        <v>0</v>
      </c>
      <c r="H5" s="100">
        <f>'Sheet_2 Inputs &amp; Outputs (t)'!G34*$E5</f>
        <v>0</v>
      </c>
      <c r="I5" s="100">
        <f>'Sheet_2 Inputs &amp; Outputs (t)'!H34*($E5*((1+Inflation_rate)^I$2))</f>
        <v>0</v>
      </c>
      <c r="J5" s="100">
        <f>'Sheet_2 Inputs &amp; Outputs (t)'!I34*($E5*((1+Inflation_rate)^J$2))</f>
        <v>0</v>
      </c>
      <c r="K5" s="100">
        <f>'Sheet_2 Inputs &amp; Outputs (t)'!J34*($E5*((1+Inflation_rate)^K$2))</f>
        <v>0</v>
      </c>
      <c r="L5" s="100">
        <f>'Sheet_2 Inputs &amp; Outputs (t)'!K34*($E5*((1+Inflation_rate)^L$2))</f>
        <v>0</v>
      </c>
      <c r="M5" s="100">
        <f>'Sheet_2 Inputs &amp; Outputs (t)'!L34*($E5*((1+Inflation_rate)^M$2))</f>
        <v>0</v>
      </c>
      <c r="N5" s="100">
        <f>'Sheet_2 Inputs &amp; Outputs (t)'!M34*($E5*((1+Inflation_rate)^N$2))</f>
        <v>0</v>
      </c>
      <c r="O5" s="100">
        <f>'Sheet_2 Inputs &amp; Outputs (t)'!N34*($E5*((1+Inflation_rate)^O$2))</f>
        <v>0</v>
      </c>
      <c r="P5" s="100">
        <f>'Sheet_2 Inputs &amp; Outputs (t)'!O34*($E5*((1+Inflation_rate)^P$2))</f>
        <v>0</v>
      </c>
      <c r="Q5" s="100">
        <f>'Sheet_2 Inputs &amp; Outputs (t)'!P34*($E5*((1+Inflation_rate)^Q$2))</f>
        <v>0</v>
      </c>
      <c r="R5" s="100">
        <f>'Sheet_2 Inputs &amp; Outputs (t)'!Q34*($E5*((1+Inflation_rate)^R$2))</f>
        <v>0</v>
      </c>
      <c r="S5" s="100">
        <f>'Sheet_2 Inputs &amp; Outputs (t)'!R34*($E5*((1+Inflation_rate)^S$2))</f>
        <v>0</v>
      </c>
      <c r="T5" s="100">
        <f>'Sheet_2 Inputs &amp; Outputs (t)'!S34*($E5*((1+Inflation_rate)^T$2))</f>
        <v>0</v>
      </c>
      <c r="U5" s="100">
        <f>'Sheet_2 Inputs &amp; Outputs (t)'!T34*($E5*((1+Inflation_rate)^U$2))</f>
        <v>0</v>
      </c>
      <c r="V5" s="100">
        <f>'Sheet_2 Inputs &amp; Outputs (t)'!U34*($E5*((1+Inflation_rate)^V$2))</f>
        <v>0</v>
      </c>
      <c r="W5" s="100">
        <f>'Sheet_2 Inputs &amp; Outputs (t)'!V34*($E5*((1+Inflation_rate)^W$2))</f>
        <v>0</v>
      </c>
      <c r="X5" s="100">
        <f>'Sheet_2 Inputs &amp; Outputs (t)'!W34*($E5*((1+Inflation_rate)^X$2))</f>
        <v>0</v>
      </c>
      <c r="Y5" s="100">
        <f>'Sheet_2 Inputs &amp; Outputs (t)'!X34*($E5*((1+Inflation_rate)^Y$2))</f>
        <v>0</v>
      </c>
      <c r="Z5" s="100">
        <f>'Sheet_2 Inputs &amp; Outputs (t)'!Y34*($E5*((1+Inflation_rate)^Z$2))</f>
        <v>0</v>
      </c>
      <c r="AA5" s="100">
        <f>'Sheet_2 Inputs &amp; Outputs (t)'!Z34*($E5*((1+Inflation_rate)^AA$2))</f>
        <v>0</v>
      </c>
      <c r="AB5" s="100">
        <f>'Sheet_2 Inputs &amp; Outputs (t)'!AA34*($E5*((1+Inflation_rate)^AB$2))</f>
        <v>0</v>
      </c>
      <c r="AC5" s="100">
        <f>'Sheet_2 Inputs &amp; Outputs (t)'!AB34*($E5*((1+Inflation_rate)^AC$2))</f>
        <v>0</v>
      </c>
      <c r="AD5" s="100">
        <f>'Sheet_2 Inputs &amp; Outputs (t)'!AC34*($E5*((1+Inflation_rate)^AD$2))</f>
        <v>0</v>
      </c>
      <c r="AE5" s="100">
        <f>'Sheet_2 Inputs &amp; Outputs (t)'!AD34*($E5*((1+Inflation_rate)^AE$2))</f>
        <v>0</v>
      </c>
      <c r="AF5" s="100">
        <f>'Sheet_2 Inputs &amp; Outputs (t)'!AE34*($E5*((1+Inflation_rate)^AF$2))</f>
        <v>0</v>
      </c>
      <c r="AG5" s="100">
        <f>'Sheet_2 Inputs &amp; Outputs (t)'!AF34*($E5*((1+Inflation_rate)^AG$2))</f>
        <v>0</v>
      </c>
      <c r="AH5" s="100">
        <f>'Sheet_2 Inputs &amp; Outputs (t)'!AG34*($E5*((1+Inflation_rate)^AH$2))</f>
        <v>0</v>
      </c>
      <c r="AI5" s="100">
        <f>'Sheet_2 Inputs &amp; Outputs (t)'!AH34*($E5*((1+Inflation_rate)^AI$2))</f>
        <v>0</v>
      </c>
      <c r="AJ5" s="100">
        <f>'Sheet_2 Inputs &amp; Outputs (t)'!AI34*($E5*((1+Inflation_rate)^AJ$2))</f>
        <v>0</v>
      </c>
      <c r="AK5" s="100">
        <f>'Sheet_2 Inputs &amp; Outputs (t)'!AJ34*($E5*((1+Inflation_rate)^AK$2))</f>
        <v>0</v>
      </c>
      <c r="AL5" s="100">
        <f>'Sheet_2 Inputs &amp; Outputs (t)'!AK34*($E5*((1+Inflation_rate)^AL$2))</f>
        <v>0</v>
      </c>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s="2" customFormat="1" x14ac:dyDescent="0.3">
      <c r="A6" s="138">
        <f t="shared" ref="A6:A14" si="1">A5+0.01</f>
        <v>16.020000000000003</v>
      </c>
      <c r="B6" s="29" t="s">
        <v>84</v>
      </c>
      <c r="C6" s="68" t="str">
        <f>'Sheet_2 Inputs &amp; Outputs (t)'!C35</f>
        <v>Compost (GRADE ?)</v>
      </c>
      <c r="D6" s="73"/>
      <c r="E6" s="78">
        <v>0</v>
      </c>
      <c r="F6" s="89" t="s">
        <v>101</v>
      </c>
      <c r="G6" s="101">
        <f t="shared" ref="G6:G14" si="2">SUM(H6:AL6)</f>
        <v>0</v>
      </c>
      <c r="H6" s="100">
        <f>'Sheet_2 Inputs &amp; Outputs (t)'!G35*$E6</f>
        <v>0</v>
      </c>
      <c r="I6" s="100">
        <f>'Sheet_2 Inputs &amp; Outputs (t)'!H35*($E6*((1+Inflation_rate)^I$2))</f>
        <v>0</v>
      </c>
      <c r="J6" s="100">
        <f>'Sheet_2 Inputs &amp; Outputs (t)'!I35*($E6*((1+Inflation_rate)^J$2))</f>
        <v>0</v>
      </c>
      <c r="K6" s="100">
        <f>'Sheet_2 Inputs &amp; Outputs (t)'!J35*($E6*((1+Inflation_rate)^K$2))</f>
        <v>0</v>
      </c>
      <c r="L6" s="100">
        <f>'Sheet_2 Inputs &amp; Outputs (t)'!K35*($E6*((1+Inflation_rate)^L$2))</f>
        <v>0</v>
      </c>
      <c r="M6" s="100">
        <f>'Sheet_2 Inputs &amp; Outputs (t)'!L35*($E6*((1+Inflation_rate)^M$2))</f>
        <v>0</v>
      </c>
      <c r="N6" s="100">
        <f>'Sheet_2 Inputs &amp; Outputs (t)'!M35*($E6*((1+Inflation_rate)^N$2))</f>
        <v>0</v>
      </c>
      <c r="O6" s="100">
        <f>'Sheet_2 Inputs &amp; Outputs (t)'!N35*($E6*((1+Inflation_rate)^O$2))</f>
        <v>0</v>
      </c>
      <c r="P6" s="100">
        <f>'Sheet_2 Inputs &amp; Outputs (t)'!O35*($E6*((1+Inflation_rate)^P$2))</f>
        <v>0</v>
      </c>
      <c r="Q6" s="100">
        <f>'Sheet_2 Inputs &amp; Outputs (t)'!P35*($E6*((1+Inflation_rate)^Q$2))</f>
        <v>0</v>
      </c>
      <c r="R6" s="100">
        <f>'Sheet_2 Inputs &amp; Outputs (t)'!Q35*($E6*((1+Inflation_rate)^R$2))</f>
        <v>0</v>
      </c>
      <c r="S6" s="100">
        <f>'Sheet_2 Inputs &amp; Outputs (t)'!R35*($E6*((1+Inflation_rate)^S$2))</f>
        <v>0</v>
      </c>
      <c r="T6" s="100">
        <f>'Sheet_2 Inputs &amp; Outputs (t)'!S35*($E6*((1+Inflation_rate)^T$2))</f>
        <v>0</v>
      </c>
      <c r="U6" s="100">
        <f>'Sheet_2 Inputs &amp; Outputs (t)'!T35*($E6*((1+Inflation_rate)^U$2))</f>
        <v>0</v>
      </c>
      <c r="V6" s="100">
        <f>'Sheet_2 Inputs &amp; Outputs (t)'!U35*($E6*((1+Inflation_rate)^V$2))</f>
        <v>0</v>
      </c>
      <c r="W6" s="100">
        <f>'Sheet_2 Inputs &amp; Outputs (t)'!V35*($E6*((1+Inflation_rate)^W$2))</f>
        <v>0</v>
      </c>
      <c r="X6" s="100">
        <f>'Sheet_2 Inputs &amp; Outputs (t)'!W35*($E6*((1+Inflation_rate)^X$2))</f>
        <v>0</v>
      </c>
      <c r="Y6" s="100">
        <f>'Sheet_2 Inputs &amp; Outputs (t)'!X35*($E6*((1+Inflation_rate)^Y$2))</f>
        <v>0</v>
      </c>
      <c r="Z6" s="100">
        <f>'Sheet_2 Inputs &amp; Outputs (t)'!Y35*($E6*((1+Inflation_rate)^Z$2))</f>
        <v>0</v>
      </c>
      <c r="AA6" s="100">
        <f>'Sheet_2 Inputs &amp; Outputs (t)'!Z35*($E6*((1+Inflation_rate)^AA$2))</f>
        <v>0</v>
      </c>
      <c r="AB6" s="100">
        <f>'Sheet_2 Inputs &amp; Outputs (t)'!AA35*($E6*((1+Inflation_rate)^AB$2))</f>
        <v>0</v>
      </c>
      <c r="AC6" s="100">
        <f>'Sheet_2 Inputs &amp; Outputs (t)'!AB35*($E6*((1+Inflation_rate)^AC$2))</f>
        <v>0</v>
      </c>
      <c r="AD6" s="100">
        <f>'Sheet_2 Inputs &amp; Outputs (t)'!AC35*($E6*((1+Inflation_rate)^AD$2))</f>
        <v>0</v>
      </c>
      <c r="AE6" s="100">
        <f>'Sheet_2 Inputs &amp; Outputs (t)'!AD35*($E6*((1+Inflation_rate)^AE$2))</f>
        <v>0</v>
      </c>
      <c r="AF6" s="100">
        <f>'Sheet_2 Inputs &amp; Outputs (t)'!AE35*($E6*((1+Inflation_rate)^AF$2))</f>
        <v>0</v>
      </c>
      <c r="AG6" s="100">
        <f>'Sheet_2 Inputs &amp; Outputs (t)'!AF35*($E6*((1+Inflation_rate)^AG$2))</f>
        <v>0</v>
      </c>
      <c r="AH6" s="100">
        <f>'Sheet_2 Inputs &amp; Outputs (t)'!AG35*($E6*((1+Inflation_rate)^AH$2))</f>
        <v>0</v>
      </c>
      <c r="AI6" s="100">
        <f>'Sheet_2 Inputs &amp; Outputs (t)'!AH35*($E6*((1+Inflation_rate)^AI$2))</f>
        <v>0</v>
      </c>
      <c r="AJ6" s="100">
        <f>'Sheet_2 Inputs &amp; Outputs (t)'!AI35*($E6*((1+Inflation_rate)^AJ$2))</f>
        <v>0</v>
      </c>
      <c r="AK6" s="100">
        <f>'Sheet_2 Inputs &amp; Outputs (t)'!AJ35*($E6*((1+Inflation_rate)^AK$2))</f>
        <v>0</v>
      </c>
      <c r="AL6" s="100">
        <f>'Sheet_2 Inputs &amp; Outputs (t)'!AK35*($E6*((1+Inflation_rate)^AL$2))</f>
        <v>0</v>
      </c>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s="2" customFormat="1" x14ac:dyDescent="0.3">
      <c r="A7" s="138">
        <f t="shared" si="1"/>
        <v>16.030000000000005</v>
      </c>
      <c r="B7" s="29" t="s">
        <v>85</v>
      </c>
      <c r="C7" s="68" t="str">
        <f>'Sheet_2 Inputs &amp; Outputs (t)'!C36</f>
        <v>Compost (GRADE ?)</v>
      </c>
      <c r="D7" s="73"/>
      <c r="E7" s="78">
        <v>0</v>
      </c>
      <c r="F7" s="89" t="s">
        <v>101</v>
      </c>
      <c r="G7" s="101">
        <f t="shared" si="2"/>
        <v>0</v>
      </c>
      <c r="H7" s="100">
        <f>'Sheet_2 Inputs &amp; Outputs (t)'!G36*$E7</f>
        <v>0</v>
      </c>
      <c r="I7" s="100">
        <f>'Sheet_2 Inputs &amp; Outputs (t)'!H36*($E7*((1+Inflation_rate)^I$2))</f>
        <v>0</v>
      </c>
      <c r="J7" s="100">
        <f>'Sheet_2 Inputs &amp; Outputs (t)'!I36*($E7*((1+Inflation_rate)^J$2))</f>
        <v>0</v>
      </c>
      <c r="K7" s="100">
        <f>'Sheet_2 Inputs &amp; Outputs (t)'!J36*($E7*((1+Inflation_rate)^K$2))</f>
        <v>0</v>
      </c>
      <c r="L7" s="100">
        <f>'Sheet_2 Inputs &amp; Outputs (t)'!K36*($E7*((1+Inflation_rate)^L$2))</f>
        <v>0</v>
      </c>
      <c r="M7" s="100">
        <f>'Sheet_2 Inputs &amp; Outputs (t)'!L36*($E7*((1+Inflation_rate)^M$2))</f>
        <v>0</v>
      </c>
      <c r="N7" s="100">
        <f>'Sheet_2 Inputs &amp; Outputs (t)'!M36*($E7*((1+Inflation_rate)^N$2))</f>
        <v>0</v>
      </c>
      <c r="O7" s="100">
        <f>'Sheet_2 Inputs &amp; Outputs (t)'!N36*($E7*((1+Inflation_rate)^O$2))</f>
        <v>0</v>
      </c>
      <c r="P7" s="100">
        <f>'Sheet_2 Inputs &amp; Outputs (t)'!O36*($E7*((1+Inflation_rate)^P$2))</f>
        <v>0</v>
      </c>
      <c r="Q7" s="100">
        <f>'Sheet_2 Inputs &amp; Outputs (t)'!P36*($E7*((1+Inflation_rate)^Q$2))</f>
        <v>0</v>
      </c>
      <c r="R7" s="100">
        <f>'Sheet_2 Inputs &amp; Outputs (t)'!Q36*($E7*((1+Inflation_rate)^R$2))</f>
        <v>0</v>
      </c>
      <c r="S7" s="100">
        <f>'Sheet_2 Inputs &amp; Outputs (t)'!R36*($E7*((1+Inflation_rate)^S$2))</f>
        <v>0</v>
      </c>
      <c r="T7" s="100">
        <f>'Sheet_2 Inputs &amp; Outputs (t)'!S36*($E7*((1+Inflation_rate)^T$2))</f>
        <v>0</v>
      </c>
      <c r="U7" s="100">
        <f>'Sheet_2 Inputs &amp; Outputs (t)'!T36*($E7*((1+Inflation_rate)^U$2))</f>
        <v>0</v>
      </c>
      <c r="V7" s="100">
        <f>'Sheet_2 Inputs &amp; Outputs (t)'!U36*($E7*((1+Inflation_rate)^V$2))</f>
        <v>0</v>
      </c>
      <c r="W7" s="100">
        <f>'Sheet_2 Inputs &amp; Outputs (t)'!V36*($E7*((1+Inflation_rate)^W$2))</f>
        <v>0</v>
      </c>
      <c r="X7" s="100">
        <f>'Sheet_2 Inputs &amp; Outputs (t)'!W36*($E7*((1+Inflation_rate)^X$2))</f>
        <v>0</v>
      </c>
      <c r="Y7" s="100">
        <f>'Sheet_2 Inputs &amp; Outputs (t)'!X36*($E7*((1+Inflation_rate)^Y$2))</f>
        <v>0</v>
      </c>
      <c r="Z7" s="100">
        <f>'Sheet_2 Inputs &amp; Outputs (t)'!Y36*($E7*((1+Inflation_rate)^Z$2))</f>
        <v>0</v>
      </c>
      <c r="AA7" s="100">
        <f>'Sheet_2 Inputs &amp; Outputs (t)'!Z36*($E7*((1+Inflation_rate)^AA$2))</f>
        <v>0</v>
      </c>
      <c r="AB7" s="100">
        <f>'Sheet_2 Inputs &amp; Outputs (t)'!AA36*($E7*((1+Inflation_rate)^AB$2))</f>
        <v>0</v>
      </c>
      <c r="AC7" s="100">
        <f>'Sheet_2 Inputs &amp; Outputs (t)'!AB36*($E7*((1+Inflation_rate)^AC$2))</f>
        <v>0</v>
      </c>
      <c r="AD7" s="100">
        <f>'Sheet_2 Inputs &amp; Outputs (t)'!AC36*($E7*((1+Inflation_rate)^AD$2))</f>
        <v>0</v>
      </c>
      <c r="AE7" s="100">
        <f>'Sheet_2 Inputs &amp; Outputs (t)'!AD36*($E7*((1+Inflation_rate)^AE$2))</f>
        <v>0</v>
      </c>
      <c r="AF7" s="100">
        <f>'Sheet_2 Inputs &amp; Outputs (t)'!AE36*($E7*((1+Inflation_rate)^AF$2))</f>
        <v>0</v>
      </c>
      <c r="AG7" s="100">
        <f>'Sheet_2 Inputs &amp; Outputs (t)'!AF36*($E7*((1+Inflation_rate)^AG$2))</f>
        <v>0</v>
      </c>
      <c r="AH7" s="100">
        <f>'Sheet_2 Inputs &amp; Outputs (t)'!AG36*($E7*((1+Inflation_rate)^AH$2))</f>
        <v>0</v>
      </c>
      <c r="AI7" s="100">
        <f>'Sheet_2 Inputs &amp; Outputs (t)'!AH36*($E7*((1+Inflation_rate)^AI$2))</f>
        <v>0</v>
      </c>
      <c r="AJ7" s="100">
        <f>'Sheet_2 Inputs &amp; Outputs (t)'!AI36*($E7*((1+Inflation_rate)^AJ$2))</f>
        <v>0</v>
      </c>
      <c r="AK7" s="100">
        <f>'Sheet_2 Inputs &amp; Outputs (t)'!AJ36*($E7*((1+Inflation_rate)^AK$2))</f>
        <v>0</v>
      </c>
      <c r="AL7" s="100">
        <f>'Sheet_2 Inputs &amp; Outputs (t)'!AK36*($E7*((1+Inflation_rate)^AL$2))</f>
        <v>0</v>
      </c>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s="2" customFormat="1" x14ac:dyDescent="0.3">
      <c r="A8" s="138">
        <f t="shared" si="1"/>
        <v>16.040000000000006</v>
      </c>
      <c r="B8" s="29" t="s">
        <v>86</v>
      </c>
      <c r="C8" s="68" t="str">
        <f>'Sheet_2 Inputs &amp; Outputs (t)'!C37</f>
        <v>Soil Conditioner</v>
      </c>
      <c r="D8" s="73"/>
      <c r="E8" s="78">
        <v>0</v>
      </c>
      <c r="F8" s="89" t="s">
        <v>101</v>
      </c>
      <c r="G8" s="101">
        <f t="shared" si="2"/>
        <v>0</v>
      </c>
      <c r="H8" s="100">
        <f>'Sheet_2 Inputs &amp; Outputs (t)'!G37*$E8</f>
        <v>0</v>
      </c>
      <c r="I8" s="100">
        <f>'Sheet_2 Inputs &amp; Outputs (t)'!H37*($E8*((1+Inflation_rate)^I$2))</f>
        <v>0</v>
      </c>
      <c r="J8" s="100">
        <f>'Sheet_2 Inputs &amp; Outputs (t)'!I37*($E8*((1+Inflation_rate)^J$2))</f>
        <v>0</v>
      </c>
      <c r="K8" s="100">
        <f>'Sheet_2 Inputs &amp; Outputs (t)'!J37*($E8*((1+Inflation_rate)^K$2))</f>
        <v>0</v>
      </c>
      <c r="L8" s="100">
        <f>'Sheet_2 Inputs &amp; Outputs (t)'!K37*($E8*((1+Inflation_rate)^L$2))</f>
        <v>0</v>
      </c>
      <c r="M8" s="100">
        <f>'Sheet_2 Inputs &amp; Outputs (t)'!L37*($E8*((1+Inflation_rate)^M$2))</f>
        <v>0</v>
      </c>
      <c r="N8" s="100">
        <f>'Sheet_2 Inputs &amp; Outputs (t)'!M37*($E8*((1+Inflation_rate)^N$2))</f>
        <v>0</v>
      </c>
      <c r="O8" s="100">
        <f>'Sheet_2 Inputs &amp; Outputs (t)'!N37*($E8*((1+Inflation_rate)^O$2))</f>
        <v>0</v>
      </c>
      <c r="P8" s="100">
        <f>'Sheet_2 Inputs &amp; Outputs (t)'!O37*($E8*((1+Inflation_rate)^P$2))</f>
        <v>0</v>
      </c>
      <c r="Q8" s="100">
        <f>'Sheet_2 Inputs &amp; Outputs (t)'!P37*($E8*((1+Inflation_rate)^Q$2))</f>
        <v>0</v>
      </c>
      <c r="R8" s="100">
        <f>'Sheet_2 Inputs &amp; Outputs (t)'!Q37*($E8*((1+Inflation_rate)^R$2))</f>
        <v>0</v>
      </c>
      <c r="S8" s="100">
        <f>'Sheet_2 Inputs &amp; Outputs (t)'!R37*($E8*((1+Inflation_rate)^S$2))</f>
        <v>0</v>
      </c>
      <c r="T8" s="100">
        <f>'Sheet_2 Inputs &amp; Outputs (t)'!S37*($E8*((1+Inflation_rate)^T$2))</f>
        <v>0</v>
      </c>
      <c r="U8" s="100">
        <f>'Sheet_2 Inputs &amp; Outputs (t)'!T37*($E8*((1+Inflation_rate)^U$2))</f>
        <v>0</v>
      </c>
      <c r="V8" s="100">
        <f>'Sheet_2 Inputs &amp; Outputs (t)'!U37*($E8*((1+Inflation_rate)^V$2))</f>
        <v>0</v>
      </c>
      <c r="W8" s="100">
        <f>'Sheet_2 Inputs &amp; Outputs (t)'!V37*($E8*((1+Inflation_rate)^W$2))</f>
        <v>0</v>
      </c>
      <c r="X8" s="100">
        <f>'Sheet_2 Inputs &amp; Outputs (t)'!W37*($E8*((1+Inflation_rate)^X$2))</f>
        <v>0</v>
      </c>
      <c r="Y8" s="100">
        <f>'Sheet_2 Inputs &amp; Outputs (t)'!X37*($E8*((1+Inflation_rate)^Y$2))</f>
        <v>0</v>
      </c>
      <c r="Z8" s="100">
        <f>'Sheet_2 Inputs &amp; Outputs (t)'!Y37*($E8*((1+Inflation_rate)^Z$2))</f>
        <v>0</v>
      </c>
      <c r="AA8" s="100">
        <f>'Sheet_2 Inputs &amp; Outputs (t)'!Z37*($E8*((1+Inflation_rate)^AA$2))</f>
        <v>0</v>
      </c>
      <c r="AB8" s="100">
        <f>'Sheet_2 Inputs &amp; Outputs (t)'!AA37*($E8*((1+Inflation_rate)^AB$2))</f>
        <v>0</v>
      </c>
      <c r="AC8" s="100">
        <f>'Sheet_2 Inputs &amp; Outputs (t)'!AB37*($E8*((1+Inflation_rate)^AC$2))</f>
        <v>0</v>
      </c>
      <c r="AD8" s="100">
        <f>'Sheet_2 Inputs &amp; Outputs (t)'!AC37*($E8*((1+Inflation_rate)^AD$2))</f>
        <v>0</v>
      </c>
      <c r="AE8" s="100">
        <f>'Sheet_2 Inputs &amp; Outputs (t)'!AD37*($E8*((1+Inflation_rate)^AE$2))</f>
        <v>0</v>
      </c>
      <c r="AF8" s="100">
        <f>'Sheet_2 Inputs &amp; Outputs (t)'!AE37*($E8*((1+Inflation_rate)^AF$2))</f>
        <v>0</v>
      </c>
      <c r="AG8" s="100">
        <f>'Sheet_2 Inputs &amp; Outputs (t)'!AF37*($E8*((1+Inflation_rate)^AG$2))</f>
        <v>0</v>
      </c>
      <c r="AH8" s="100">
        <f>'Sheet_2 Inputs &amp; Outputs (t)'!AG37*($E8*((1+Inflation_rate)^AH$2))</f>
        <v>0</v>
      </c>
      <c r="AI8" s="100">
        <f>'Sheet_2 Inputs &amp; Outputs (t)'!AH37*($E8*((1+Inflation_rate)^AI$2))</f>
        <v>0</v>
      </c>
      <c r="AJ8" s="100">
        <f>'Sheet_2 Inputs &amp; Outputs (t)'!AI37*($E8*((1+Inflation_rate)^AJ$2))</f>
        <v>0</v>
      </c>
      <c r="AK8" s="100">
        <f>'Sheet_2 Inputs &amp; Outputs (t)'!AJ37*($E8*((1+Inflation_rate)^AK$2))</f>
        <v>0</v>
      </c>
      <c r="AL8" s="100">
        <f>'Sheet_2 Inputs &amp; Outputs (t)'!AK37*($E8*((1+Inflation_rate)^AL$2))</f>
        <v>0</v>
      </c>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s="2" customFormat="1" x14ac:dyDescent="0.3">
      <c r="A9" s="138">
        <f t="shared" si="1"/>
        <v>16.050000000000008</v>
      </c>
      <c r="B9" s="29" t="s">
        <v>87</v>
      </c>
      <c r="C9" s="68" t="str">
        <f>'Sheet_2 Inputs &amp; Outputs (t)'!C38</f>
        <v>Mulch</v>
      </c>
      <c r="D9" s="73"/>
      <c r="E9" s="78">
        <v>2</v>
      </c>
      <c r="F9" s="89" t="s">
        <v>101</v>
      </c>
      <c r="G9" s="101">
        <f t="shared" si="2"/>
        <v>0</v>
      </c>
      <c r="H9" s="100">
        <f>'Sheet_2 Inputs &amp; Outputs (t)'!G38*$E9</f>
        <v>0</v>
      </c>
      <c r="I9" s="100">
        <f>'Sheet_2 Inputs &amp; Outputs (t)'!H38*($E9*((1+Inflation_rate)^I$2))</f>
        <v>0</v>
      </c>
      <c r="J9" s="100">
        <f>'Sheet_2 Inputs &amp; Outputs (t)'!I38*($E9*((1+Inflation_rate)^J$2))</f>
        <v>0</v>
      </c>
      <c r="K9" s="100">
        <f>'Sheet_2 Inputs &amp; Outputs (t)'!J38*($E9*((1+Inflation_rate)^K$2))</f>
        <v>0</v>
      </c>
      <c r="L9" s="100">
        <f>'Sheet_2 Inputs &amp; Outputs (t)'!K38*($E9*((1+Inflation_rate)^L$2))</f>
        <v>0</v>
      </c>
      <c r="M9" s="100">
        <f>'Sheet_2 Inputs &amp; Outputs (t)'!L38*($E9*((1+Inflation_rate)^M$2))</f>
        <v>0</v>
      </c>
      <c r="N9" s="100">
        <f>'Sheet_2 Inputs &amp; Outputs (t)'!M38*($E9*((1+Inflation_rate)^N$2))</f>
        <v>0</v>
      </c>
      <c r="O9" s="100">
        <f>'Sheet_2 Inputs &amp; Outputs (t)'!N38*($E9*((1+Inflation_rate)^O$2))</f>
        <v>0</v>
      </c>
      <c r="P9" s="100">
        <f>'Sheet_2 Inputs &amp; Outputs (t)'!O38*($E9*((1+Inflation_rate)^P$2))</f>
        <v>0</v>
      </c>
      <c r="Q9" s="100">
        <f>'Sheet_2 Inputs &amp; Outputs (t)'!P38*($E9*((1+Inflation_rate)^Q$2))</f>
        <v>0</v>
      </c>
      <c r="R9" s="100">
        <f>'Sheet_2 Inputs &amp; Outputs (t)'!Q38*($E9*((1+Inflation_rate)^R$2))</f>
        <v>0</v>
      </c>
      <c r="S9" s="100">
        <f>'Sheet_2 Inputs &amp; Outputs (t)'!R38*($E9*((1+Inflation_rate)^S$2))</f>
        <v>0</v>
      </c>
      <c r="T9" s="100">
        <f>'Sheet_2 Inputs &amp; Outputs (t)'!S38*($E9*((1+Inflation_rate)^T$2))</f>
        <v>0</v>
      </c>
      <c r="U9" s="100">
        <f>'Sheet_2 Inputs &amp; Outputs (t)'!T38*($E9*((1+Inflation_rate)^U$2))</f>
        <v>0</v>
      </c>
      <c r="V9" s="100">
        <f>'Sheet_2 Inputs &amp; Outputs (t)'!U38*($E9*((1+Inflation_rate)^V$2))</f>
        <v>0</v>
      </c>
      <c r="W9" s="100">
        <f>'Sheet_2 Inputs &amp; Outputs (t)'!V38*($E9*((1+Inflation_rate)^W$2))</f>
        <v>0</v>
      </c>
      <c r="X9" s="100">
        <f>'Sheet_2 Inputs &amp; Outputs (t)'!W38*($E9*((1+Inflation_rate)^X$2))</f>
        <v>0</v>
      </c>
      <c r="Y9" s="100">
        <f>'Sheet_2 Inputs &amp; Outputs (t)'!X38*($E9*((1+Inflation_rate)^Y$2))</f>
        <v>0</v>
      </c>
      <c r="Z9" s="100">
        <f>'Sheet_2 Inputs &amp; Outputs (t)'!Y38*($E9*((1+Inflation_rate)^Z$2))</f>
        <v>0</v>
      </c>
      <c r="AA9" s="100">
        <f>'Sheet_2 Inputs &amp; Outputs (t)'!Z38*($E9*((1+Inflation_rate)^AA$2))</f>
        <v>0</v>
      </c>
      <c r="AB9" s="100">
        <f>'Sheet_2 Inputs &amp; Outputs (t)'!AA38*($E9*((1+Inflation_rate)^AB$2))</f>
        <v>0</v>
      </c>
      <c r="AC9" s="100">
        <f>'Sheet_2 Inputs &amp; Outputs (t)'!AB38*($E9*((1+Inflation_rate)^AC$2))</f>
        <v>0</v>
      </c>
      <c r="AD9" s="100">
        <f>'Sheet_2 Inputs &amp; Outputs (t)'!AC38*($E9*((1+Inflation_rate)^AD$2))</f>
        <v>0</v>
      </c>
      <c r="AE9" s="100">
        <f>'Sheet_2 Inputs &amp; Outputs (t)'!AD38*($E9*((1+Inflation_rate)^AE$2))</f>
        <v>0</v>
      </c>
      <c r="AF9" s="100">
        <f>'Sheet_2 Inputs &amp; Outputs (t)'!AE38*($E9*((1+Inflation_rate)^AF$2))</f>
        <v>0</v>
      </c>
      <c r="AG9" s="100">
        <f>'Sheet_2 Inputs &amp; Outputs (t)'!AF38*($E9*((1+Inflation_rate)^AG$2))</f>
        <v>0</v>
      </c>
      <c r="AH9" s="100">
        <f>'Sheet_2 Inputs &amp; Outputs (t)'!AG38*($E9*((1+Inflation_rate)^AH$2))</f>
        <v>0</v>
      </c>
      <c r="AI9" s="100">
        <f>'Sheet_2 Inputs &amp; Outputs (t)'!AH38*($E9*((1+Inflation_rate)^AI$2))</f>
        <v>0</v>
      </c>
      <c r="AJ9" s="100">
        <f>'Sheet_2 Inputs &amp; Outputs (t)'!AI38*($E9*((1+Inflation_rate)^AJ$2))</f>
        <v>0</v>
      </c>
      <c r="AK9" s="100">
        <f>'Sheet_2 Inputs &amp; Outputs (t)'!AJ38*($E9*((1+Inflation_rate)^AK$2))</f>
        <v>0</v>
      </c>
      <c r="AL9" s="100">
        <f>'Sheet_2 Inputs &amp; Outputs (t)'!AK38*($E9*((1+Inflation_rate)^AL$2))</f>
        <v>0</v>
      </c>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s="2" customFormat="1" x14ac:dyDescent="0.3">
      <c r="A10" s="138">
        <f t="shared" si="1"/>
        <v>16.060000000000009</v>
      </c>
      <c r="B10" s="29" t="s">
        <v>88</v>
      </c>
      <c r="C10" s="68" t="str">
        <f>'Sheet_2 Inputs &amp; Outputs (t)'!C39</f>
        <v>other</v>
      </c>
      <c r="D10" s="73"/>
      <c r="E10" s="78">
        <v>0</v>
      </c>
      <c r="F10" s="89" t="s">
        <v>101</v>
      </c>
      <c r="G10" s="101">
        <f t="shared" si="2"/>
        <v>0</v>
      </c>
      <c r="H10" s="100">
        <f>'Sheet_2 Inputs &amp; Outputs (t)'!G39*$E10</f>
        <v>0</v>
      </c>
      <c r="I10" s="100">
        <f>'Sheet_2 Inputs &amp; Outputs (t)'!H39*($E10*((1+Inflation_rate)^I$2))</f>
        <v>0</v>
      </c>
      <c r="J10" s="100">
        <f>'Sheet_2 Inputs &amp; Outputs (t)'!I39*($E10*((1+Inflation_rate)^J$2))</f>
        <v>0</v>
      </c>
      <c r="K10" s="100">
        <f>'Sheet_2 Inputs &amp; Outputs (t)'!J39*($E10*((1+Inflation_rate)^K$2))</f>
        <v>0</v>
      </c>
      <c r="L10" s="100">
        <f>'Sheet_2 Inputs &amp; Outputs (t)'!K39*($E10*((1+Inflation_rate)^L$2))</f>
        <v>0</v>
      </c>
      <c r="M10" s="100">
        <f>'Sheet_2 Inputs &amp; Outputs (t)'!L39*($E10*((1+Inflation_rate)^M$2))</f>
        <v>0</v>
      </c>
      <c r="N10" s="100">
        <f>'Sheet_2 Inputs &amp; Outputs (t)'!M39*($E10*((1+Inflation_rate)^N$2))</f>
        <v>0</v>
      </c>
      <c r="O10" s="100">
        <f>'Sheet_2 Inputs &amp; Outputs (t)'!N39*($E10*((1+Inflation_rate)^O$2))</f>
        <v>0</v>
      </c>
      <c r="P10" s="100">
        <f>'Sheet_2 Inputs &amp; Outputs (t)'!O39*($E10*((1+Inflation_rate)^P$2))</f>
        <v>0</v>
      </c>
      <c r="Q10" s="100">
        <f>'Sheet_2 Inputs &amp; Outputs (t)'!P39*($E10*((1+Inflation_rate)^Q$2))</f>
        <v>0</v>
      </c>
      <c r="R10" s="100">
        <f>'Sheet_2 Inputs &amp; Outputs (t)'!Q39*($E10*((1+Inflation_rate)^R$2))</f>
        <v>0</v>
      </c>
      <c r="S10" s="100">
        <f>'Sheet_2 Inputs &amp; Outputs (t)'!R39*($E10*((1+Inflation_rate)^S$2))</f>
        <v>0</v>
      </c>
      <c r="T10" s="100">
        <f>'Sheet_2 Inputs &amp; Outputs (t)'!S39*($E10*((1+Inflation_rate)^T$2))</f>
        <v>0</v>
      </c>
      <c r="U10" s="100">
        <f>'Sheet_2 Inputs &amp; Outputs (t)'!T39*($E10*((1+Inflation_rate)^U$2))</f>
        <v>0</v>
      </c>
      <c r="V10" s="100">
        <f>'Sheet_2 Inputs &amp; Outputs (t)'!U39*($E10*((1+Inflation_rate)^V$2))</f>
        <v>0</v>
      </c>
      <c r="W10" s="100">
        <f>'Sheet_2 Inputs &amp; Outputs (t)'!V39*($E10*((1+Inflation_rate)^W$2))</f>
        <v>0</v>
      </c>
      <c r="X10" s="100">
        <f>'Sheet_2 Inputs &amp; Outputs (t)'!W39*($E10*((1+Inflation_rate)^X$2))</f>
        <v>0</v>
      </c>
      <c r="Y10" s="100">
        <f>'Sheet_2 Inputs &amp; Outputs (t)'!X39*($E10*((1+Inflation_rate)^Y$2))</f>
        <v>0</v>
      </c>
      <c r="Z10" s="100">
        <f>'Sheet_2 Inputs &amp; Outputs (t)'!Y39*($E10*((1+Inflation_rate)^Z$2))</f>
        <v>0</v>
      </c>
      <c r="AA10" s="100">
        <f>'Sheet_2 Inputs &amp; Outputs (t)'!Z39*($E10*((1+Inflation_rate)^AA$2))</f>
        <v>0</v>
      </c>
      <c r="AB10" s="100">
        <f>'Sheet_2 Inputs &amp; Outputs (t)'!AA39*($E10*((1+Inflation_rate)^AB$2))</f>
        <v>0</v>
      </c>
      <c r="AC10" s="100">
        <f>'Sheet_2 Inputs &amp; Outputs (t)'!AB39*($E10*((1+Inflation_rate)^AC$2))</f>
        <v>0</v>
      </c>
      <c r="AD10" s="100">
        <f>'Sheet_2 Inputs &amp; Outputs (t)'!AC39*($E10*((1+Inflation_rate)^AD$2))</f>
        <v>0</v>
      </c>
      <c r="AE10" s="100">
        <f>'Sheet_2 Inputs &amp; Outputs (t)'!AD39*($E10*((1+Inflation_rate)^AE$2))</f>
        <v>0</v>
      </c>
      <c r="AF10" s="100">
        <f>'Sheet_2 Inputs &amp; Outputs (t)'!AE39*($E10*((1+Inflation_rate)^AF$2))</f>
        <v>0</v>
      </c>
      <c r="AG10" s="100">
        <f>'Sheet_2 Inputs &amp; Outputs (t)'!AF39*($E10*((1+Inflation_rate)^AG$2))</f>
        <v>0</v>
      </c>
      <c r="AH10" s="100">
        <f>'Sheet_2 Inputs &amp; Outputs (t)'!AG39*($E10*((1+Inflation_rate)^AH$2))</f>
        <v>0</v>
      </c>
      <c r="AI10" s="100">
        <f>'Sheet_2 Inputs &amp; Outputs (t)'!AH39*($E10*((1+Inflation_rate)^AI$2))</f>
        <v>0</v>
      </c>
      <c r="AJ10" s="100">
        <f>'Sheet_2 Inputs &amp; Outputs (t)'!AI39*($E10*((1+Inflation_rate)^AJ$2))</f>
        <v>0</v>
      </c>
      <c r="AK10" s="100">
        <f>'Sheet_2 Inputs &amp; Outputs (t)'!AJ39*($E10*((1+Inflation_rate)^AK$2))</f>
        <v>0</v>
      </c>
      <c r="AL10" s="100">
        <f>'Sheet_2 Inputs &amp; Outputs (t)'!AK39*($E10*((1+Inflation_rate)^AL$2))</f>
        <v>0</v>
      </c>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s="2" customFormat="1" x14ac:dyDescent="0.3">
      <c r="A11" s="138">
        <f t="shared" si="1"/>
        <v>16.070000000000011</v>
      </c>
      <c r="B11" s="29" t="s">
        <v>89</v>
      </c>
      <c r="C11" s="68" t="str">
        <f>'Sheet_2 Inputs &amp; Outputs (t)'!C40</f>
        <v>other</v>
      </c>
      <c r="D11" s="73"/>
      <c r="E11" s="78">
        <v>0</v>
      </c>
      <c r="F11" s="89" t="s">
        <v>101</v>
      </c>
      <c r="G11" s="101">
        <f t="shared" si="2"/>
        <v>0</v>
      </c>
      <c r="H11" s="100">
        <f>'Sheet_2 Inputs &amp; Outputs (t)'!G40*$E11</f>
        <v>0</v>
      </c>
      <c r="I11" s="100">
        <f>'Sheet_2 Inputs &amp; Outputs (t)'!H40*($E11*((1+Inflation_rate)^I$2))</f>
        <v>0</v>
      </c>
      <c r="J11" s="100">
        <f>'Sheet_2 Inputs &amp; Outputs (t)'!I40*($E11*((1+Inflation_rate)^J$2))</f>
        <v>0</v>
      </c>
      <c r="K11" s="100">
        <f>'Sheet_2 Inputs &amp; Outputs (t)'!J40*($E11*((1+Inflation_rate)^K$2))</f>
        <v>0</v>
      </c>
      <c r="L11" s="100">
        <f>'Sheet_2 Inputs &amp; Outputs (t)'!K40*($E11*((1+Inflation_rate)^L$2))</f>
        <v>0</v>
      </c>
      <c r="M11" s="100">
        <f>'Sheet_2 Inputs &amp; Outputs (t)'!L40*($E11*((1+Inflation_rate)^M$2))</f>
        <v>0</v>
      </c>
      <c r="N11" s="100">
        <f>'Sheet_2 Inputs &amp; Outputs (t)'!M40*($E11*((1+Inflation_rate)^N$2))</f>
        <v>0</v>
      </c>
      <c r="O11" s="100">
        <f>'Sheet_2 Inputs &amp; Outputs (t)'!N40*($E11*((1+Inflation_rate)^O$2))</f>
        <v>0</v>
      </c>
      <c r="P11" s="100">
        <f>'Sheet_2 Inputs &amp; Outputs (t)'!O40*($E11*((1+Inflation_rate)^P$2))</f>
        <v>0</v>
      </c>
      <c r="Q11" s="100">
        <f>'Sheet_2 Inputs &amp; Outputs (t)'!P40*($E11*((1+Inflation_rate)^Q$2))</f>
        <v>0</v>
      </c>
      <c r="R11" s="100">
        <f>'Sheet_2 Inputs &amp; Outputs (t)'!Q40*($E11*((1+Inflation_rate)^R$2))</f>
        <v>0</v>
      </c>
      <c r="S11" s="100">
        <f>'Sheet_2 Inputs &amp; Outputs (t)'!R40*($E11*((1+Inflation_rate)^S$2))</f>
        <v>0</v>
      </c>
      <c r="T11" s="100">
        <f>'Sheet_2 Inputs &amp; Outputs (t)'!S40*($E11*((1+Inflation_rate)^T$2))</f>
        <v>0</v>
      </c>
      <c r="U11" s="100">
        <f>'Sheet_2 Inputs &amp; Outputs (t)'!T40*($E11*((1+Inflation_rate)^U$2))</f>
        <v>0</v>
      </c>
      <c r="V11" s="100">
        <f>'Sheet_2 Inputs &amp; Outputs (t)'!U40*($E11*((1+Inflation_rate)^V$2))</f>
        <v>0</v>
      </c>
      <c r="W11" s="100">
        <f>'Sheet_2 Inputs &amp; Outputs (t)'!V40*($E11*((1+Inflation_rate)^W$2))</f>
        <v>0</v>
      </c>
      <c r="X11" s="100">
        <f>'Sheet_2 Inputs &amp; Outputs (t)'!W40*($E11*((1+Inflation_rate)^X$2))</f>
        <v>0</v>
      </c>
      <c r="Y11" s="100">
        <f>'Sheet_2 Inputs &amp; Outputs (t)'!X40*($E11*((1+Inflation_rate)^Y$2))</f>
        <v>0</v>
      </c>
      <c r="Z11" s="100">
        <f>'Sheet_2 Inputs &amp; Outputs (t)'!Y40*($E11*((1+Inflation_rate)^Z$2))</f>
        <v>0</v>
      </c>
      <c r="AA11" s="100">
        <f>'Sheet_2 Inputs &amp; Outputs (t)'!Z40*($E11*((1+Inflation_rate)^AA$2))</f>
        <v>0</v>
      </c>
      <c r="AB11" s="100">
        <f>'Sheet_2 Inputs &amp; Outputs (t)'!AA40*($E11*((1+Inflation_rate)^AB$2))</f>
        <v>0</v>
      </c>
      <c r="AC11" s="100">
        <f>'Sheet_2 Inputs &amp; Outputs (t)'!AB40*($E11*((1+Inflation_rate)^AC$2))</f>
        <v>0</v>
      </c>
      <c r="AD11" s="100">
        <f>'Sheet_2 Inputs &amp; Outputs (t)'!AC40*($E11*((1+Inflation_rate)^AD$2))</f>
        <v>0</v>
      </c>
      <c r="AE11" s="100">
        <f>'Sheet_2 Inputs &amp; Outputs (t)'!AD40*($E11*((1+Inflation_rate)^AE$2))</f>
        <v>0</v>
      </c>
      <c r="AF11" s="100">
        <f>'Sheet_2 Inputs &amp; Outputs (t)'!AE40*($E11*((1+Inflation_rate)^AF$2))</f>
        <v>0</v>
      </c>
      <c r="AG11" s="100">
        <f>'Sheet_2 Inputs &amp; Outputs (t)'!AF40*($E11*((1+Inflation_rate)^AG$2))</f>
        <v>0</v>
      </c>
      <c r="AH11" s="100">
        <f>'Sheet_2 Inputs &amp; Outputs (t)'!AG40*($E11*((1+Inflation_rate)^AH$2))</f>
        <v>0</v>
      </c>
      <c r="AI11" s="100">
        <f>'Sheet_2 Inputs &amp; Outputs (t)'!AH40*($E11*((1+Inflation_rate)^AI$2))</f>
        <v>0</v>
      </c>
      <c r="AJ11" s="100">
        <f>'Sheet_2 Inputs &amp; Outputs (t)'!AI40*($E11*((1+Inflation_rate)^AJ$2))</f>
        <v>0</v>
      </c>
      <c r="AK11" s="100">
        <f>'Sheet_2 Inputs &amp; Outputs (t)'!AJ40*($E11*((1+Inflation_rate)^AK$2))</f>
        <v>0</v>
      </c>
      <c r="AL11" s="100">
        <f>'Sheet_2 Inputs &amp; Outputs (t)'!AK40*($E11*((1+Inflation_rate)^AL$2))</f>
        <v>0</v>
      </c>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s="2" customFormat="1" x14ac:dyDescent="0.3">
      <c r="A12" s="138">
        <f t="shared" si="1"/>
        <v>16.080000000000013</v>
      </c>
      <c r="B12" s="29" t="s">
        <v>90</v>
      </c>
      <c r="C12" s="68" t="str">
        <f>'Sheet_2 Inputs &amp; Outputs (t)'!C41</f>
        <v>other</v>
      </c>
      <c r="D12" s="73"/>
      <c r="E12" s="78">
        <v>0</v>
      </c>
      <c r="F12" s="89" t="s">
        <v>101</v>
      </c>
      <c r="G12" s="101">
        <f t="shared" si="2"/>
        <v>0</v>
      </c>
      <c r="H12" s="100">
        <f>'Sheet_2 Inputs &amp; Outputs (t)'!G41*$E12</f>
        <v>0</v>
      </c>
      <c r="I12" s="100">
        <f>'Sheet_2 Inputs &amp; Outputs (t)'!H41*($E12*((1+Inflation_rate)^I$2))</f>
        <v>0</v>
      </c>
      <c r="J12" s="100">
        <f>'Sheet_2 Inputs &amp; Outputs (t)'!I41*($E12*((1+Inflation_rate)^J$2))</f>
        <v>0</v>
      </c>
      <c r="K12" s="100">
        <f>'Sheet_2 Inputs &amp; Outputs (t)'!J41*($E12*((1+Inflation_rate)^K$2))</f>
        <v>0</v>
      </c>
      <c r="L12" s="100">
        <f>'Sheet_2 Inputs &amp; Outputs (t)'!K41*($E12*((1+Inflation_rate)^L$2))</f>
        <v>0</v>
      </c>
      <c r="M12" s="100">
        <f>'Sheet_2 Inputs &amp; Outputs (t)'!L41*($E12*((1+Inflation_rate)^M$2))</f>
        <v>0</v>
      </c>
      <c r="N12" s="100">
        <f>'Sheet_2 Inputs &amp; Outputs (t)'!M41*($E12*((1+Inflation_rate)^N$2))</f>
        <v>0</v>
      </c>
      <c r="O12" s="100">
        <f>'Sheet_2 Inputs &amp; Outputs (t)'!N41*($E12*((1+Inflation_rate)^O$2))</f>
        <v>0</v>
      </c>
      <c r="P12" s="100">
        <f>'Sheet_2 Inputs &amp; Outputs (t)'!O41*($E12*((1+Inflation_rate)^P$2))</f>
        <v>0</v>
      </c>
      <c r="Q12" s="100">
        <f>'Sheet_2 Inputs &amp; Outputs (t)'!P41*($E12*((1+Inflation_rate)^Q$2))</f>
        <v>0</v>
      </c>
      <c r="R12" s="100">
        <f>'Sheet_2 Inputs &amp; Outputs (t)'!Q41*($E12*((1+Inflation_rate)^R$2))</f>
        <v>0</v>
      </c>
      <c r="S12" s="100">
        <f>'Sheet_2 Inputs &amp; Outputs (t)'!R41*($E12*((1+Inflation_rate)^S$2))</f>
        <v>0</v>
      </c>
      <c r="T12" s="100">
        <f>'Sheet_2 Inputs &amp; Outputs (t)'!S41*($E12*((1+Inflation_rate)^T$2))</f>
        <v>0</v>
      </c>
      <c r="U12" s="100">
        <f>'Sheet_2 Inputs &amp; Outputs (t)'!T41*($E12*((1+Inflation_rate)^U$2))</f>
        <v>0</v>
      </c>
      <c r="V12" s="100">
        <f>'Sheet_2 Inputs &amp; Outputs (t)'!U41*($E12*((1+Inflation_rate)^V$2))</f>
        <v>0</v>
      </c>
      <c r="W12" s="100">
        <f>'Sheet_2 Inputs &amp; Outputs (t)'!V41*($E12*((1+Inflation_rate)^W$2))</f>
        <v>0</v>
      </c>
      <c r="X12" s="100">
        <f>'Sheet_2 Inputs &amp; Outputs (t)'!W41*($E12*((1+Inflation_rate)^X$2))</f>
        <v>0</v>
      </c>
      <c r="Y12" s="100">
        <f>'Sheet_2 Inputs &amp; Outputs (t)'!X41*($E12*((1+Inflation_rate)^Y$2))</f>
        <v>0</v>
      </c>
      <c r="Z12" s="100">
        <f>'Sheet_2 Inputs &amp; Outputs (t)'!Y41*($E12*((1+Inflation_rate)^Z$2))</f>
        <v>0</v>
      </c>
      <c r="AA12" s="100">
        <f>'Sheet_2 Inputs &amp; Outputs (t)'!Z41*($E12*((1+Inflation_rate)^AA$2))</f>
        <v>0</v>
      </c>
      <c r="AB12" s="100">
        <f>'Sheet_2 Inputs &amp; Outputs (t)'!AA41*($E12*((1+Inflation_rate)^AB$2))</f>
        <v>0</v>
      </c>
      <c r="AC12" s="100">
        <f>'Sheet_2 Inputs &amp; Outputs (t)'!AB41*($E12*((1+Inflation_rate)^AC$2))</f>
        <v>0</v>
      </c>
      <c r="AD12" s="100">
        <f>'Sheet_2 Inputs &amp; Outputs (t)'!AC41*($E12*((1+Inflation_rate)^AD$2))</f>
        <v>0</v>
      </c>
      <c r="AE12" s="100">
        <f>'Sheet_2 Inputs &amp; Outputs (t)'!AD41*($E12*((1+Inflation_rate)^AE$2))</f>
        <v>0</v>
      </c>
      <c r="AF12" s="100">
        <f>'Sheet_2 Inputs &amp; Outputs (t)'!AE41*($E12*((1+Inflation_rate)^AF$2))</f>
        <v>0</v>
      </c>
      <c r="AG12" s="100">
        <f>'Sheet_2 Inputs &amp; Outputs (t)'!AF41*($E12*((1+Inflation_rate)^AG$2))</f>
        <v>0</v>
      </c>
      <c r="AH12" s="100">
        <f>'Sheet_2 Inputs &amp; Outputs (t)'!AG41*($E12*((1+Inflation_rate)^AH$2))</f>
        <v>0</v>
      </c>
      <c r="AI12" s="100">
        <f>'Sheet_2 Inputs &amp; Outputs (t)'!AH41*($E12*((1+Inflation_rate)^AI$2))</f>
        <v>0</v>
      </c>
      <c r="AJ12" s="100">
        <f>'Sheet_2 Inputs &amp; Outputs (t)'!AI41*($E12*((1+Inflation_rate)^AJ$2))</f>
        <v>0</v>
      </c>
      <c r="AK12" s="100">
        <f>'Sheet_2 Inputs &amp; Outputs (t)'!AJ41*($E12*((1+Inflation_rate)^AK$2))</f>
        <v>0</v>
      </c>
      <c r="AL12" s="100">
        <f>'Sheet_2 Inputs &amp; Outputs (t)'!AK41*($E12*((1+Inflation_rate)^AL$2))</f>
        <v>0</v>
      </c>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s="2" customFormat="1" x14ac:dyDescent="0.3">
      <c r="A13" s="138">
        <f t="shared" si="1"/>
        <v>16.090000000000014</v>
      </c>
      <c r="B13" s="29" t="s">
        <v>91</v>
      </c>
      <c r="C13" s="68" t="str">
        <f>'Sheet_2 Inputs &amp; Outputs (t)'!C42</f>
        <v>other</v>
      </c>
      <c r="D13" s="73"/>
      <c r="E13" s="78">
        <v>0</v>
      </c>
      <c r="F13" s="89" t="s">
        <v>101</v>
      </c>
      <c r="G13" s="101">
        <f t="shared" si="2"/>
        <v>0</v>
      </c>
      <c r="H13" s="100">
        <f>'Sheet_2 Inputs &amp; Outputs (t)'!G42*$E13</f>
        <v>0</v>
      </c>
      <c r="I13" s="100">
        <f>'Sheet_2 Inputs &amp; Outputs (t)'!H42*($E13*((1+Inflation_rate)^I$2))</f>
        <v>0</v>
      </c>
      <c r="J13" s="100">
        <f>'Sheet_2 Inputs &amp; Outputs (t)'!I42*($E13*((1+Inflation_rate)^J$2))</f>
        <v>0</v>
      </c>
      <c r="K13" s="100">
        <f>'Sheet_2 Inputs &amp; Outputs (t)'!J42*($E13*((1+Inflation_rate)^K$2))</f>
        <v>0</v>
      </c>
      <c r="L13" s="100">
        <f>'Sheet_2 Inputs &amp; Outputs (t)'!K42*($E13*((1+Inflation_rate)^L$2))</f>
        <v>0</v>
      </c>
      <c r="M13" s="100">
        <f>'Sheet_2 Inputs &amp; Outputs (t)'!L42*($E13*((1+Inflation_rate)^M$2))</f>
        <v>0</v>
      </c>
      <c r="N13" s="100">
        <f>'Sheet_2 Inputs &amp; Outputs (t)'!M42*($E13*((1+Inflation_rate)^N$2))</f>
        <v>0</v>
      </c>
      <c r="O13" s="100">
        <f>'Sheet_2 Inputs &amp; Outputs (t)'!N42*($E13*((1+Inflation_rate)^O$2))</f>
        <v>0</v>
      </c>
      <c r="P13" s="100">
        <f>'Sheet_2 Inputs &amp; Outputs (t)'!O42*($E13*((1+Inflation_rate)^P$2))</f>
        <v>0</v>
      </c>
      <c r="Q13" s="100">
        <f>'Sheet_2 Inputs &amp; Outputs (t)'!P42*($E13*((1+Inflation_rate)^Q$2))</f>
        <v>0</v>
      </c>
      <c r="R13" s="100">
        <f>'Sheet_2 Inputs &amp; Outputs (t)'!Q42*($E13*((1+Inflation_rate)^R$2))</f>
        <v>0</v>
      </c>
      <c r="S13" s="100">
        <f>'Sheet_2 Inputs &amp; Outputs (t)'!R42*($E13*((1+Inflation_rate)^S$2))</f>
        <v>0</v>
      </c>
      <c r="T13" s="100">
        <f>'Sheet_2 Inputs &amp; Outputs (t)'!S42*($E13*((1+Inflation_rate)^T$2))</f>
        <v>0</v>
      </c>
      <c r="U13" s="100">
        <f>'Sheet_2 Inputs &amp; Outputs (t)'!T42*($E13*((1+Inflation_rate)^U$2))</f>
        <v>0</v>
      </c>
      <c r="V13" s="100">
        <f>'Sheet_2 Inputs &amp; Outputs (t)'!U42*($E13*((1+Inflation_rate)^V$2))</f>
        <v>0</v>
      </c>
      <c r="W13" s="100">
        <f>'Sheet_2 Inputs &amp; Outputs (t)'!V42*($E13*((1+Inflation_rate)^W$2))</f>
        <v>0</v>
      </c>
      <c r="X13" s="100">
        <f>'Sheet_2 Inputs &amp; Outputs (t)'!W42*($E13*((1+Inflation_rate)^X$2))</f>
        <v>0</v>
      </c>
      <c r="Y13" s="100">
        <f>'Sheet_2 Inputs &amp; Outputs (t)'!X42*($E13*((1+Inflation_rate)^Y$2))</f>
        <v>0</v>
      </c>
      <c r="Z13" s="100">
        <f>'Sheet_2 Inputs &amp; Outputs (t)'!Y42*($E13*((1+Inflation_rate)^Z$2))</f>
        <v>0</v>
      </c>
      <c r="AA13" s="100">
        <f>'Sheet_2 Inputs &amp; Outputs (t)'!Z42*($E13*((1+Inflation_rate)^AA$2))</f>
        <v>0</v>
      </c>
      <c r="AB13" s="100">
        <f>'Sheet_2 Inputs &amp; Outputs (t)'!AA42*($E13*((1+Inflation_rate)^AB$2))</f>
        <v>0</v>
      </c>
      <c r="AC13" s="100">
        <f>'Sheet_2 Inputs &amp; Outputs (t)'!AB42*($E13*((1+Inflation_rate)^AC$2))</f>
        <v>0</v>
      </c>
      <c r="AD13" s="100">
        <f>'Sheet_2 Inputs &amp; Outputs (t)'!AC42*($E13*((1+Inflation_rate)^AD$2))</f>
        <v>0</v>
      </c>
      <c r="AE13" s="100">
        <f>'Sheet_2 Inputs &amp; Outputs (t)'!AD42*($E13*((1+Inflation_rate)^AE$2))</f>
        <v>0</v>
      </c>
      <c r="AF13" s="100">
        <f>'Sheet_2 Inputs &amp; Outputs (t)'!AE42*($E13*((1+Inflation_rate)^AF$2))</f>
        <v>0</v>
      </c>
      <c r="AG13" s="100">
        <f>'Sheet_2 Inputs &amp; Outputs (t)'!AF42*($E13*((1+Inflation_rate)^AG$2))</f>
        <v>0</v>
      </c>
      <c r="AH13" s="100">
        <f>'Sheet_2 Inputs &amp; Outputs (t)'!AG42*($E13*((1+Inflation_rate)^AH$2))</f>
        <v>0</v>
      </c>
      <c r="AI13" s="100">
        <f>'Sheet_2 Inputs &amp; Outputs (t)'!AH42*($E13*((1+Inflation_rate)^AI$2))</f>
        <v>0</v>
      </c>
      <c r="AJ13" s="100">
        <f>'Sheet_2 Inputs &amp; Outputs (t)'!AI42*($E13*((1+Inflation_rate)^AJ$2))</f>
        <v>0</v>
      </c>
      <c r="AK13" s="100">
        <f>'Sheet_2 Inputs &amp; Outputs (t)'!AJ42*($E13*((1+Inflation_rate)^AK$2))</f>
        <v>0</v>
      </c>
      <c r="AL13" s="100">
        <f>'Sheet_2 Inputs &amp; Outputs (t)'!AK42*($E13*((1+Inflation_rate)^AL$2))</f>
        <v>0</v>
      </c>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s="2" customFormat="1" ht="14.4" thickBot="1" x14ac:dyDescent="0.35">
      <c r="A14" s="138">
        <f t="shared" si="1"/>
        <v>16.100000000000016</v>
      </c>
      <c r="B14" s="29" t="s">
        <v>92</v>
      </c>
      <c r="C14" s="68" t="str">
        <f>'Sheet_2 Inputs &amp; Outputs (t)'!C43</f>
        <v>other</v>
      </c>
      <c r="D14" s="75"/>
      <c r="E14" s="79">
        <v>0</v>
      </c>
      <c r="F14" s="89" t="s">
        <v>101</v>
      </c>
      <c r="G14" s="101">
        <f t="shared" si="2"/>
        <v>0</v>
      </c>
      <c r="H14" s="100">
        <f>'Sheet_2 Inputs &amp; Outputs (t)'!G43*$E14</f>
        <v>0</v>
      </c>
      <c r="I14" s="100">
        <f>'Sheet_2 Inputs &amp; Outputs (t)'!H43*($E14*((1+Inflation_rate)^I$2))</f>
        <v>0</v>
      </c>
      <c r="J14" s="100">
        <f>'Sheet_2 Inputs &amp; Outputs (t)'!I43*($E14*((1+Inflation_rate)^J$2))</f>
        <v>0</v>
      </c>
      <c r="K14" s="100">
        <f>'Sheet_2 Inputs &amp; Outputs (t)'!J43*($E14*((1+Inflation_rate)^K$2))</f>
        <v>0</v>
      </c>
      <c r="L14" s="100">
        <f>'Sheet_2 Inputs &amp; Outputs (t)'!K43*($E14*((1+Inflation_rate)^L$2))</f>
        <v>0</v>
      </c>
      <c r="M14" s="100">
        <f>'Sheet_2 Inputs &amp; Outputs (t)'!L43*($E14*((1+Inflation_rate)^M$2))</f>
        <v>0</v>
      </c>
      <c r="N14" s="100">
        <f>'Sheet_2 Inputs &amp; Outputs (t)'!M43*($E14*((1+Inflation_rate)^N$2))</f>
        <v>0</v>
      </c>
      <c r="O14" s="100">
        <f>'Sheet_2 Inputs &amp; Outputs (t)'!N43*($E14*((1+Inflation_rate)^O$2))</f>
        <v>0</v>
      </c>
      <c r="P14" s="100">
        <f>'Sheet_2 Inputs &amp; Outputs (t)'!O43*($E14*((1+Inflation_rate)^P$2))</f>
        <v>0</v>
      </c>
      <c r="Q14" s="100">
        <f>'Sheet_2 Inputs &amp; Outputs (t)'!P43*($E14*((1+Inflation_rate)^Q$2))</f>
        <v>0</v>
      </c>
      <c r="R14" s="100">
        <f>'Sheet_2 Inputs &amp; Outputs (t)'!Q43*($E14*((1+Inflation_rate)^R$2))</f>
        <v>0</v>
      </c>
      <c r="S14" s="100">
        <f>'Sheet_2 Inputs &amp; Outputs (t)'!R43*($E14*((1+Inflation_rate)^S$2))</f>
        <v>0</v>
      </c>
      <c r="T14" s="100">
        <f>'Sheet_2 Inputs &amp; Outputs (t)'!S43*($E14*((1+Inflation_rate)^T$2))</f>
        <v>0</v>
      </c>
      <c r="U14" s="100">
        <f>'Sheet_2 Inputs &amp; Outputs (t)'!T43*($E14*((1+Inflation_rate)^U$2))</f>
        <v>0</v>
      </c>
      <c r="V14" s="100">
        <f>'Sheet_2 Inputs &amp; Outputs (t)'!U43*($E14*((1+Inflation_rate)^V$2))</f>
        <v>0</v>
      </c>
      <c r="W14" s="100">
        <f>'Sheet_2 Inputs &amp; Outputs (t)'!V43*($E14*((1+Inflation_rate)^W$2))</f>
        <v>0</v>
      </c>
      <c r="X14" s="100">
        <f>'Sheet_2 Inputs &amp; Outputs (t)'!W43*($E14*((1+Inflation_rate)^X$2))</f>
        <v>0</v>
      </c>
      <c r="Y14" s="100">
        <f>'Sheet_2 Inputs &amp; Outputs (t)'!X43*($E14*((1+Inflation_rate)^Y$2))</f>
        <v>0</v>
      </c>
      <c r="Z14" s="100">
        <f>'Sheet_2 Inputs &amp; Outputs (t)'!Y43*($E14*((1+Inflation_rate)^Z$2))</f>
        <v>0</v>
      </c>
      <c r="AA14" s="100">
        <f>'Sheet_2 Inputs &amp; Outputs (t)'!Z43*($E14*((1+Inflation_rate)^AA$2))</f>
        <v>0</v>
      </c>
      <c r="AB14" s="100">
        <f>'Sheet_2 Inputs &amp; Outputs (t)'!AA43*($E14*((1+Inflation_rate)^AB$2))</f>
        <v>0</v>
      </c>
      <c r="AC14" s="100">
        <f>'Sheet_2 Inputs &amp; Outputs (t)'!AB43*($E14*((1+Inflation_rate)^AC$2))</f>
        <v>0</v>
      </c>
      <c r="AD14" s="100">
        <f>'Sheet_2 Inputs &amp; Outputs (t)'!AC43*($E14*((1+Inflation_rate)^AD$2))</f>
        <v>0</v>
      </c>
      <c r="AE14" s="100">
        <f>'Sheet_2 Inputs &amp; Outputs (t)'!AD43*($E14*((1+Inflation_rate)^AE$2))</f>
        <v>0</v>
      </c>
      <c r="AF14" s="100">
        <f>'Sheet_2 Inputs &amp; Outputs (t)'!AE43*($E14*((1+Inflation_rate)^AF$2))</f>
        <v>0</v>
      </c>
      <c r="AG14" s="100">
        <f>'Sheet_2 Inputs &amp; Outputs (t)'!AF43*($E14*((1+Inflation_rate)^AG$2))</f>
        <v>0</v>
      </c>
      <c r="AH14" s="100">
        <f>'Sheet_2 Inputs &amp; Outputs (t)'!AG43*($E14*((1+Inflation_rate)^AH$2))</f>
        <v>0</v>
      </c>
      <c r="AI14" s="100">
        <f>'Sheet_2 Inputs &amp; Outputs (t)'!AH43*($E14*((1+Inflation_rate)^AI$2))</f>
        <v>0</v>
      </c>
      <c r="AJ14" s="100">
        <f>'Sheet_2 Inputs &amp; Outputs (t)'!AI43*($E14*((1+Inflation_rate)^AJ$2))</f>
        <v>0</v>
      </c>
      <c r="AK14" s="100">
        <f>'Sheet_2 Inputs &amp; Outputs (t)'!AJ43*($E14*((1+Inflation_rate)^AK$2))</f>
        <v>0</v>
      </c>
      <c r="AL14" s="100">
        <f>'Sheet_2 Inputs &amp; Outputs (t)'!AK43*($E14*((1+Inflation_rate)^AL$2))</f>
        <v>0</v>
      </c>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s="2" customFormat="1" ht="15" thickBot="1" x14ac:dyDescent="0.35">
      <c r="A15" s="29"/>
      <c r="B15" s="30" t="s">
        <v>137</v>
      </c>
      <c r="C15" s="58"/>
      <c r="D15" s="58"/>
      <c r="E15" s="31"/>
      <c r="F15" s="92" t="s">
        <v>101</v>
      </c>
      <c r="G15" s="102">
        <f>SUM(H15:AL15)</f>
        <v>0</v>
      </c>
      <c r="H15" s="103">
        <f t="shared" ref="H15:AL15" si="3">SUM(H5:H14)</f>
        <v>0</v>
      </c>
      <c r="I15" s="103">
        <f t="shared" si="3"/>
        <v>0</v>
      </c>
      <c r="J15" s="103">
        <f t="shared" si="3"/>
        <v>0</v>
      </c>
      <c r="K15" s="103">
        <f t="shared" si="3"/>
        <v>0</v>
      </c>
      <c r="L15" s="103">
        <f t="shared" si="3"/>
        <v>0</v>
      </c>
      <c r="M15" s="103">
        <f t="shared" si="3"/>
        <v>0</v>
      </c>
      <c r="N15" s="103">
        <f t="shared" si="3"/>
        <v>0</v>
      </c>
      <c r="O15" s="103">
        <f t="shared" si="3"/>
        <v>0</v>
      </c>
      <c r="P15" s="103">
        <f t="shared" si="3"/>
        <v>0</v>
      </c>
      <c r="Q15" s="103">
        <f t="shared" si="3"/>
        <v>0</v>
      </c>
      <c r="R15" s="103">
        <f t="shared" si="3"/>
        <v>0</v>
      </c>
      <c r="S15" s="103">
        <f t="shared" si="3"/>
        <v>0</v>
      </c>
      <c r="T15" s="103">
        <f t="shared" si="3"/>
        <v>0</v>
      </c>
      <c r="U15" s="103">
        <f t="shared" si="3"/>
        <v>0</v>
      </c>
      <c r="V15" s="103">
        <f t="shared" si="3"/>
        <v>0</v>
      </c>
      <c r="W15" s="103">
        <f t="shared" si="3"/>
        <v>0</v>
      </c>
      <c r="X15" s="103">
        <f t="shared" si="3"/>
        <v>0</v>
      </c>
      <c r="Y15" s="103">
        <f t="shared" si="3"/>
        <v>0</v>
      </c>
      <c r="Z15" s="103">
        <f t="shared" si="3"/>
        <v>0</v>
      </c>
      <c r="AA15" s="103">
        <f t="shared" si="3"/>
        <v>0</v>
      </c>
      <c r="AB15" s="103">
        <f t="shared" si="3"/>
        <v>0</v>
      </c>
      <c r="AC15" s="103">
        <f t="shared" si="3"/>
        <v>0</v>
      </c>
      <c r="AD15" s="103">
        <f t="shared" si="3"/>
        <v>0</v>
      </c>
      <c r="AE15" s="103">
        <f t="shared" si="3"/>
        <v>0</v>
      </c>
      <c r="AF15" s="103">
        <f t="shared" si="3"/>
        <v>0</v>
      </c>
      <c r="AG15" s="103">
        <f t="shared" si="3"/>
        <v>0</v>
      </c>
      <c r="AH15" s="103">
        <f t="shared" si="3"/>
        <v>0</v>
      </c>
      <c r="AI15" s="103">
        <f t="shared" si="3"/>
        <v>0</v>
      </c>
      <c r="AJ15" s="103">
        <f t="shared" si="3"/>
        <v>0</v>
      </c>
      <c r="AK15" s="103">
        <f t="shared" si="3"/>
        <v>0</v>
      </c>
      <c r="AL15" s="103">
        <f t="shared" si="3"/>
        <v>0</v>
      </c>
    </row>
    <row r="16" spans="1:64" s="1" customFormat="1" ht="14.4" x14ac:dyDescent="0.3">
      <c r="A16" s="35"/>
      <c r="B16" s="44"/>
      <c r="C16" s="71"/>
      <c r="D16" s="71"/>
      <c r="E16" s="28"/>
      <c r="F16" s="104"/>
      <c r="G16" s="104"/>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row>
    <row r="17" spans="1:64" s="36" customFormat="1" ht="14.4" thickBot="1" x14ac:dyDescent="0.35">
      <c r="A17" s="49">
        <v>17</v>
      </c>
      <c r="B17" s="33" t="s">
        <v>144</v>
      </c>
      <c r="C17" s="33"/>
      <c r="D17" s="33"/>
      <c r="E17" s="64" t="s">
        <v>136</v>
      </c>
      <c r="F17" s="91"/>
      <c r="G17" s="141" t="s">
        <v>133</v>
      </c>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row>
    <row r="18" spans="1:64" s="2" customFormat="1" x14ac:dyDescent="0.3">
      <c r="A18" s="138">
        <f>A17+0.01</f>
        <v>17.010000000000002</v>
      </c>
      <c r="B18" s="29" t="s">
        <v>83</v>
      </c>
      <c r="C18" s="68" t="str">
        <f>'Sheet_2 Inputs &amp; Outputs (t)'!C51</f>
        <v>Compost (GRADE ?)</v>
      </c>
      <c r="D18" s="76" t="s">
        <v>135</v>
      </c>
      <c r="E18" s="77">
        <v>12</v>
      </c>
      <c r="F18" s="89" t="s">
        <v>101</v>
      </c>
      <c r="G18" s="99">
        <f>SUM(H18:AL18)</f>
        <v>0</v>
      </c>
      <c r="H18" s="100">
        <f>'Sheet_2 Inputs &amp; Outputs (t)'!G51*$E18</f>
        <v>0</v>
      </c>
      <c r="I18" s="100">
        <f>'Sheet_2 Inputs &amp; Outputs (t)'!H51*($E18*((1+Inflation_rate)^I$2))</f>
        <v>0</v>
      </c>
      <c r="J18" s="100">
        <f>'Sheet_2 Inputs &amp; Outputs (t)'!I51*($E18*((1+Inflation_rate)^J$2))</f>
        <v>0</v>
      </c>
      <c r="K18" s="100">
        <f>'Sheet_2 Inputs &amp; Outputs (t)'!J51*($E18*((1+Inflation_rate)^K$2))</f>
        <v>0</v>
      </c>
      <c r="L18" s="100">
        <f>'Sheet_2 Inputs &amp; Outputs (t)'!K51*($E18*((1+Inflation_rate)^L$2))</f>
        <v>0</v>
      </c>
      <c r="M18" s="100">
        <f>'Sheet_2 Inputs &amp; Outputs (t)'!L51*($E18*((1+Inflation_rate)^M$2))</f>
        <v>0</v>
      </c>
      <c r="N18" s="100">
        <f>'Sheet_2 Inputs &amp; Outputs (t)'!M51*($E18*((1+Inflation_rate)^N$2))</f>
        <v>0</v>
      </c>
      <c r="O18" s="100">
        <f>'Sheet_2 Inputs &amp; Outputs (t)'!N51*($E18*((1+Inflation_rate)^O$2))</f>
        <v>0</v>
      </c>
      <c r="P18" s="100">
        <f>'Sheet_2 Inputs &amp; Outputs (t)'!O51*($E18*((1+Inflation_rate)^P$2))</f>
        <v>0</v>
      </c>
      <c r="Q18" s="100">
        <f>'Sheet_2 Inputs &amp; Outputs (t)'!P51*($E18*((1+Inflation_rate)^Q$2))</f>
        <v>0</v>
      </c>
      <c r="R18" s="100">
        <f>'Sheet_2 Inputs &amp; Outputs (t)'!Q51*($E18*((1+Inflation_rate)^R$2))</f>
        <v>0</v>
      </c>
      <c r="S18" s="100">
        <f>'Sheet_2 Inputs &amp; Outputs (t)'!R51*($E18*((1+Inflation_rate)^S$2))</f>
        <v>0</v>
      </c>
      <c r="T18" s="100">
        <f>'Sheet_2 Inputs &amp; Outputs (t)'!S51*($E18*((1+Inflation_rate)^T$2))</f>
        <v>0</v>
      </c>
      <c r="U18" s="100">
        <f>'Sheet_2 Inputs &amp; Outputs (t)'!T51*($E18*((1+Inflation_rate)^U$2))</f>
        <v>0</v>
      </c>
      <c r="V18" s="100">
        <f>'Sheet_2 Inputs &amp; Outputs (t)'!U51*($E18*((1+Inflation_rate)^V$2))</f>
        <v>0</v>
      </c>
      <c r="W18" s="100">
        <f>'Sheet_2 Inputs &amp; Outputs (t)'!V51*($E18*((1+Inflation_rate)^W$2))</f>
        <v>0</v>
      </c>
      <c r="X18" s="100">
        <f>'Sheet_2 Inputs &amp; Outputs (t)'!W51*($E18*((1+Inflation_rate)^X$2))</f>
        <v>0</v>
      </c>
      <c r="Y18" s="100">
        <f>'Sheet_2 Inputs &amp; Outputs (t)'!X51*($E18*((1+Inflation_rate)^Y$2))</f>
        <v>0</v>
      </c>
      <c r="Z18" s="100">
        <f>'Sheet_2 Inputs &amp; Outputs (t)'!Y51*($E18*((1+Inflation_rate)^Z$2))</f>
        <v>0</v>
      </c>
      <c r="AA18" s="100">
        <f>'Sheet_2 Inputs &amp; Outputs (t)'!Z51*($E18*((1+Inflation_rate)^AA$2))</f>
        <v>0</v>
      </c>
      <c r="AB18" s="100">
        <f>'Sheet_2 Inputs &amp; Outputs (t)'!AA51*($E18*((1+Inflation_rate)^AB$2))</f>
        <v>0</v>
      </c>
      <c r="AC18" s="100">
        <f>'Sheet_2 Inputs &amp; Outputs (t)'!AB51*($E18*((1+Inflation_rate)^AC$2))</f>
        <v>0</v>
      </c>
      <c r="AD18" s="100">
        <f>'Sheet_2 Inputs &amp; Outputs (t)'!AC51*($E18*((1+Inflation_rate)^AD$2))</f>
        <v>0</v>
      </c>
      <c r="AE18" s="100">
        <f>'Sheet_2 Inputs &amp; Outputs (t)'!AD51*($E18*((1+Inflation_rate)^AE$2))</f>
        <v>0</v>
      </c>
      <c r="AF18" s="100">
        <f>'Sheet_2 Inputs &amp; Outputs (t)'!AE51*($E18*((1+Inflation_rate)^AF$2))</f>
        <v>0</v>
      </c>
      <c r="AG18" s="100">
        <f>'Sheet_2 Inputs &amp; Outputs (t)'!AF51*($E18*((1+Inflation_rate)^AG$2))</f>
        <v>0</v>
      </c>
      <c r="AH18" s="100">
        <f>'Sheet_2 Inputs &amp; Outputs (t)'!AG51*($E18*((1+Inflation_rate)^AH$2))</f>
        <v>0</v>
      </c>
      <c r="AI18" s="100">
        <f>'Sheet_2 Inputs &amp; Outputs (t)'!AH51*($E18*((1+Inflation_rate)^AI$2))</f>
        <v>0</v>
      </c>
      <c r="AJ18" s="100">
        <f>'Sheet_2 Inputs &amp; Outputs (t)'!AI51*($E18*((1+Inflation_rate)^AJ$2))</f>
        <v>0</v>
      </c>
      <c r="AK18" s="100">
        <f>'Sheet_2 Inputs &amp; Outputs (t)'!AJ51*($E18*((1+Inflation_rate)^AK$2))</f>
        <v>0</v>
      </c>
      <c r="AL18" s="100">
        <f>'Sheet_2 Inputs &amp; Outputs (t)'!AK51*($E18*((1+Inflation_rate)^AL$2))</f>
        <v>0</v>
      </c>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row>
    <row r="19" spans="1:64" s="2" customFormat="1" x14ac:dyDescent="0.3">
      <c r="A19" s="138">
        <f t="shared" ref="A19:A27" si="4">A18+0.01</f>
        <v>17.020000000000003</v>
      </c>
      <c r="B19" s="29" t="s">
        <v>84</v>
      </c>
      <c r="C19" s="68" t="str">
        <f>'Sheet_2 Inputs &amp; Outputs (t)'!C52</f>
        <v>Compost (GRADE ?)</v>
      </c>
      <c r="D19" s="73"/>
      <c r="E19" s="78">
        <v>0</v>
      </c>
      <c r="F19" s="89" t="s">
        <v>101</v>
      </c>
      <c r="G19" s="101">
        <f t="shared" ref="G19:G27" si="5">SUM(H19:AL19)</f>
        <v>0</v>
      </c>
      <c r="H19" s="100">
        <f>'Sheet_2 Inputs &amp; Outputs (t)'!G52*$E19</f>
        <v>0</v>
      </c>
      <c r="I19" s="100">
        <f>'Sheet_2 Inputs &amp; Outputs (t)'!H52*($E19*((1+Inflation_rate)^I$2))</f>
        <v>0</v>
      </c>
      <c r="J19" s="100">
        <f>'Sheet_2 Inputs &amp; Outputs (t)'!I52*($E19*((1+Inflation_rate)^J$2))</f>
        <v>0</v>
      </c>
      <c r="K19" s="100">
        <f>'Sheet_2 Inputs &amp; Outputs (t)'!J52*($E19*((1+Inflation_rate)^K$2))</f>
        <v>0</v>
      </c>
      <c r="L19" s="100">
        <f>'Sheet_2 Inputs &amp; Outputs (t)'!K52*($E19*((1+Inflation_rate)^L$2))</f>
        <v>0</v>
      </c>
      <c r="M19" s="100">
        <f>'Sheet_2 Inputs &amp; Outputs (t)'!L52*($E19*((1+Inflation_rate)^M$2))</f>
        <v>0</v>
      </c>
      <c r="N19" s="100">
        <f>'Sheet_2 Inputs &amp; Outputs (t)'!M52*($E19*((1+Inflation_rate)^N$2))</f>
        <v>0</v>
      </c>
      <c r="O19" s="100">
        <f>'Sheet_2 Inputs &amp; Outputs (t)'!N52*($E19*((1+Inflation_rate)^O$2))</f>
        <v>0</v>
      </c>
      <c r="P19" s="100">
        <f>'Sheet_2 Inputs &amp; Outputs (t)'!O52*($E19*((1+Inflation_rate)^P$2))</f>
        <v>0</v>
      </c>
      <c r="Q19" s="100">
        <f>'Sheet_2 Inputs &amp; Outputs (t)'!P52*($E19*((1+Inflation_rate)^Q$2))</f>
        <v>0</v>
      </c>
      <c r="R19" s="100">
        <f>'Sheet_2 Inputs &amp; Outputs (t)'!Q52*($E19*((1+Inflation_rate)^R$2))</f>
        <v>0</v>
      </c>
      <c r="S19" s="100">
        <f>'Sheet_2 Inputs &amp; Outputs (t)'!R52*($E19*((1+Inflation_rate)^S$2))</f>
        <v>0</v>
      </c>
      <c r="T19" s="100">
        <f>'Sheet_2 Inputs &amp; Outputs (t)'!S52*($E19*((1+Inflation_rate)^T$2))</f>
        <v>0</v>
      </c>
      <c r="U19" s="100">
        <f>'Sheet_2 Inputs &amp; Outputs (t)'!T52*($E19*((1+Inflation_rate)^U$2))</f>
        <v>0</v>
      </c>
      <c r="V19" s="100">
        <f>'Sheet_2 Inputs &amp; Outputs (t)'!U52*($E19*((1+Inflation_rate)^V$2))</f>
        <v>0</v>
      </c>
      <c r="W19" s="100">
        <f>'Sheet_2 Inputs &amp; Outputs (t)'!V52*($E19*((1+Inflation_rate)^W$2))</f>
        <v>0</v>
      </c>
      <c r="X19" s="100">
        <f>'Sheet_2 Inputs &amp; Outputs (t)'!W52*($E19*((1+Inflation_rate)^X$2))</f>
        <v>0</v>
      </c>
      <c r="Y19" s="100">
        <f>'Sheet_2 Inputs &amp; Outputs (t)'!X52*($E19*((1+Inflation_rate)^Y$2))</f>
        <v>0</v>
      </c>
      <c r="Z19" s="100">
        <f>'Sheet_2 Inputs &amp; Outputs (t)'!Y52*($E19*((1+Inflation_rate)^Z$2))</f>
        <v>0</v>
      </c>
      <c r="AA19" s="100">
        <f>'Sheet_2 Inputs &amp; Outputs (t)'!Z52*($E19*((1+Inflation_rate)^AA$2))</f>
        <v>0</v>
      </c>
      <c r="AB19" s="100">
        <f>'Sheet_2 Inputs &amp; Outputs (t)'!AA52*($E19*((1+Inflation_rate)^AB$2))</f>
        <v>0</v>
      </c>
      <c r="AC19" s="100">
        <f>'Sheet_2 Inputs &amp; Outputs (t)'!AB52*($E19*((1+Inflation_rate)^AC$2))</f>
        <v>0</v>
      </c>
      <c r="AD19" s="100">
        <f>'Sheet_2 Inputs &amp; Outputs (t)'!AC52*($E19*((1+Inflation_rate)^AD$2))</f>
        <v>0</v>
      </c>
      <c r="AE19" s="100">
        <f>'Sheet_2 Inputs &amp; Outputs (t)'!AD52*($E19*((1+Inflation_rate)^AE$2))</f>
        <v>0</v>
      </c>
      <c r="AF19" s="100">
        <f>'Sheet_2 Inputs &amp; Outputs (t)'!AE52*($E19*((1+Inflation_rate)^AF$2))</f>
        <v>0</v>
      </c>
      <c r="AG19" s="100">
        <f>'Sheet_2 Inputs &amp; Outputs (t)'!AF52*($E19*((1+Inflation_rate)^AG$2))</f>
        <v>0</v>
      </c>
      <c r="AH19" s="100">
        <f>'Sheet_2 Inputs &amp; Outputs (t)'!AG52*($E19*((1+Inflation_rate)^AH$2))</f>
        <v>0</v>
      </c>
      <c r="AI19" s="100">
        <f>'Sheet_2 Inputs &amp; Outputs (t)'!AH52*($E19*((1+Inflation_rate)^AI$2))</f>
        <v>0</v>
      </c>
      <c r="AJ19" s="100">
        <f>'Sheet_2 Inputs &amp; Outputs (t)'!AI52*($E19*((1+Inflation_rate)^AJ$2))</f>
        <v>0</v>
      </c>
      <c r="AK19" s="100">
        <f>'Sheet_2 Inputs &amp; Outputs (t)'!AJ52*($E19*((1+Inflation_rate)^AK$2))</f>
        <v>0</v>
      </c>
      <c r="AL19" s="100">
        <f>'Sheet_2 Inputs &amp; Outputs (t)'!AK52*($E19*((1+Inflation_rate)^AL$2))</f>
        <v>0</v>
      </c>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64" s="2" customFormat="1" x14ac:dyDescent="0.3">
      <c r="A20" s="138">
        <f t="shared" si="4"/>
        <v>17.030000000000005</v>
      </c>
      <c r="B20" s="29" t="s">
        <v>85</v>
      </c>
      <c r="C20" s="68" t="str">
        <f>'Sheet_2 Inputs &amp; Outputs (t)'!C53</f>
        <v>Compost (GRADE ?)</v>
      </c>
      <c r="D20" s="73"/>
      <c r="E20" s="78">
        <v>0</v>
      </c>
      <c r="F20" s="89" t="s">
        <v>101</v>
      </c>
      <c r="G20" s="101">
        <f t="shared" ref="G20:G24" si="6">SUM(H20:AL20)</f>
        <v>0</v>
      </c>
      <c r="H20" s="100">
        <f>'Sheet_2 Inputs &amp; Outputs (t)'!G53*$E20</f>
        <v>0</v>
      </c>
      <c r="I20" s="100">
        <f>'Sheet_2 Inputs &amp; Outputs (t)'!H53*($E20*((1+Inflation_rate)^I$2))</f>
        <v>0</v>
      </c>
      <c r="J20" s="100">
        <f>'Sheet_2 Inputs &amp; Outputs (t)'!I53*($E20*((1+Inflation_rate)^J$2))</f>
        <v>0</v>
      </c>
      <c r="K20" s="100">
        <f>'Sheet_2 Inputs &amp; Outputs (t)'!J53*($E20*((1+Inflation_rate)^K$2))</f>
        <v>0</v>
      </c>
      <c r="L20" s="100">
        <f>'Sheet_2 Inputs &amp; Outputs (t)'!K53*($E20*((1+Inflation_rate)^L$2))</f>
        <v>0</v>
      </c>
      <c r="M20" s="100">
        <f>'Sheet_2 Inputs &amp; Outputs (t)'!L53*($E20*((1+Inflation_rate)^M$2))</f>
        <v>0</v>
      </c>
      <c r="N20" s="100">
        <f>'Sheet_2 Inputs &amp; Outputs (t)'!M53*($E20*((1+Inflation_rate)^N$2))</f>
        <v>0</v>
      </c>
      <c r="O20" s="100">
        <f>'Sheet_2 Inputs &amp; Outputs (t)'!N53*($E20*((1+Inflation_rate)^O$2))</f>
        <v>0</v>
      </c>
      <c r="P20" s="100">
        <f>'Sheet_2 Inputs &amp; Outputs (t)'!O53*($E20*((1+Inflation_rate)^P$2))</f>
        <v>0</v>
      </c>
      <c r="Q20" s="100">
        <f>'Sheet_2 Inputs &amp; Outputs (t)'!P53*($E20*((1+Inflation_rate)^Q$2))</f>
        <v>0</v>
      </c>
      <c r="R20" s="100">
        <f>'Sheet_2 Inputs &amp; Outputs (t)'!Q53*($E20*((1+Inflation_rate)^R$2))</f>
        <v>0</v>
      </c>
      <c r="S20" s="100">
        <f>'Sheet_2 Inputs &amp; Outputs (t)'!R53*($E20*((1+Inflation_rate)^S$2))</f>
        <v>0</v>
      </c>
      <c r="T20" s="100">
        <f>'Sheet_2 Inputs &amp; Outputs (t)'!S53*($E20*((1+Inflation_rate)^T$2))</f>
        <v>0</v>
      </c>
      <c r="U20" s="100">
        <f>'Sheet_2 Inputs &amp; Outputs (t)'!T53*($E20*((1+Inflation_rate)^U$2))</f>
        <v>0</v>
      </c>
      <c r="V20" s="100">
        <f>'Sheet_2 Inputs &amp; Outputs (t)'!U53*($E20*((1+Inflation_rate)^V$2))</f>
        <v>0</v>
      </c>
      <c r="W20" s="100">
        <f>'Sheet_2 Inputs &amp; Outputs (t)'!V53*($E20*((1+Inflation_rate)^W$2))</f>
        <v>0</v>
      </c>
      <c r="X20" s="100">
        <f>'Sheet_2 Inputs &amp; Outputs (t)'!W53*($E20*((1+Inflation_rate)^X$2))</f>
        <v>0</v>
      </c>
      <c r="Y20" s="100">
        <f>'Sheet_2 Inputs &amp; Outputs (t)'!X53*($E20*((1+Inflation_rate)^Y$2))</f>
        <v>0</v>
      </c>
      <c r="Z20" s="100">
        <f>'Sheet_2 Inputs &amp; Outputs (t)'!Y53*($E20*((1+Inflation_rate)^Z$2))</f>
        <v>0</v>
      </c>
      <c r="AA20" s="100">
        <f>'Sheet_2 Inputs &amp; Outputs (t)'!Z53*($E20*((1+Inflation_rate)^AA$2))</f>
        <v>0</v>
      </c>
      <c r="AB20" s="100">
        <f>'Sheet_2 Inputs &amp; Outputs (t)'!AA53*($E20*((1+Inflation_rate)^AB$2))</f>
        <v>0</v>
      </c>
      <c r="AC20" s="100">
        <f>'Sheet_2 Inputs &amp; Outputs (t)'!AB53*($E20*((1+Inflation_rate)^AC$2))</f>
        <v>0</v>
      </c>
      <c r="AD20" s="100">
        <f>'Sheet_2 Inputs &amp; Outputs (t)'!AC53*($E20*((1+Inflation_rate)^AD$2))</f>
        <v>0</v>
      </c>
      <c r="AE20" s="100">
        <f>'Sheet_2 Inputs &amp; Outputs (t)'!AD53*($E20*((1+Inflation_rate)^AE$2))</f>
        <v>0</v>
      </c>
      <c r="AF20" s="100">
        <f>'Sheet_2 Inputs &amp; Outputs (t)'!AE53*($E20*((1+Inflation_rate)^AF$2))</f>
        <v>0</v>
      </c>
      <c r="AG20" s="100">
        <f>'Sheet_2 Inputs &amp; Outputs (t)'!AF53*($E20*((1+Inflation_rate)^AG$2))</f>
        <v>0</v>
      </c>
      <c r="AH20" s="100">
        <f>'Sheet_2 Inputs &amp; Outputs (t)'!AG53*($E20*((1+Inflation_rate)^AH$2))</f>
        <v>0</v>
      </c>
      <c r="AI20" s="100">
        <f>'Sheet_2 Inputs &amp; Outputs (t)'!AH53*($E20*((1+Inflation_rate)^AI$2))</f>
        <v>0</v>
      </c>
      <c r="AJ20" s="100">
        <f>'Sheet_2 Inputs &amp; Outputs (t)'!AI53*($E20*((1+Inflation_rate)^AJ$2))</f>
        <v>0</v>
      </c>
      <c r="AK20" s="100">
        <f>'Sheet_2 Inputs &amp; Outputs (t)'!AJ53*($E20*((1+Inflation_rate)^AK$2))</f>
        <v>0</v>
      </c>
      <c r="AL20" s="100">
        <f>'Sheet_2 Inputs &amp; Outputs (t)'!AK53*($E20*((1+Inflation_rate)^AL$2))</f>
        <v>0</v>
      </c>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row>
    <row r="21" spans="1:64" s="2" customFormat="1" x14ac:dyDescent="0.3">
      <c r="A21" s="138">
        <f t="shared" si="4"/>
        <v>17.040000000000006</v>
      </c>
      <c r="B21" s="29" t="s">
        <v>86</v>
      </c>
      <c r="C21" s="68" t="str">
        <f>'Sheet_2 Inputs &amp; Outputs (t)'!C54</f>
        <v>Soil Conditioner</v>
      </c>
      <c r="D21" s="73"/>
      <c r="E21" s="78">
        <v>0</v>
      </c>
      <c r="F21" s="89" t="s">
        <v>101</v>
      </c>
      <c r="G21" s="101">
        <f t="shared" si="6"/>
        <v>0</v>
      </c>
      <c r="H21" s="100">
        <f>'Sheet_2 Inputs &amp; Outputs (t)'!G54*$E21</f>
        <v>0</v>
      </c>
      <c r="I21" s="100">
        <f>'Sheet_2 Inputs &amp; Outputs (t)'!H54*($E21*((1+Inflation_rate)^I$2))</f>
        <v>0</v>
      </c>
      <c r="J21" s="100">
        <f>'Sheet_2 Inputs &amp; Outputs (t)'!I54*($E21*((1+Inflation_rate)^J$2))</f>
        <v>0</v>
      </c>
      <c r="K21" s="100">
        <f>'Sheet_2 Inputs &amp; Outputs (t)'!J54*($E21*((1+Inflation_rate)^K$2))</f>
        <v>0</v>
      </c>
      <c r="L21" s="100">
        <f>'Sheet_2 Inputs &amp; Outputs (t)'!K54*($E21*((1+Inflation_rate)^L$2))</f>
        <v>0</v>
      </c>
      <c r="M21" s="100">
        <f>'Sheet_2 Inputs &amp; Outputs (t)'!L54*($E21*((1+Inflation_rate)^M$2))</f>
        <v>0</v>
      </c>
      <c r="N21" s="100">
        <f>'Sheet_2 Inputs &amp; Outputs (t)'!M54*($E21*((1+Inflation_rate)^N$2))</f>
        <v>0</v>
      </c>
      <c r="O21" s="100">
        <f>'Sheet_2 Inputs &amp; Outputs (t)'!N54*($E21*((1+Inflation_rate)^O$2))</f>
        <v>0</v>
      </c>
      <c r="P21" s="100">
        <f>'Sheet_2 Inputs &amp; Outputs (t)'!O54*($E21*((1+Inflation_rate)^P$2))</f>
        <v>0</v>
      </c>
      <c r="Q21" s="100">
        <f>'Sheet_2 Inputs &amp; Outputs (t)'!P54*($E21*((1+Inflation_rate)^Q$2))</f>
        <v>0</v>
      </c>
      <c r="R21" s="100">
        <f>'Sheet_2 Inputs &amp; Outputs (t)'!Q54*($E21*((1+Inflation_rate)^R$2))</f>
        <v>0</v>
      </c>
      <c r="S21" s="100">
        <f>'Sheet_2 Inputs &amp; Outputs (t)'!R54*($E21*((1+Inflation_rate)^S$2))</f>
        <v>0</v>
      </c>
      <c r="T21" s="100">
        <f>'Sheet_2 Inputs &amp; Outputs (t)'!S54*($E21*((1+Inflation_rate)^T$2))</f>
        <v>0</v>
      </c>
      <c r="U21" s="100">
        <f>'Sheet_2 Inputs &amp; Outputs (t)'!T54*($E21*((1+Inflation_rate)^U$2))</f>
        <v>0</v>
      </c>
      <c r="V21" s="100">
        <f>'Sheet_2 Inputs &amp; Outputs (t)'!U54*($E21*((1+Inflation_rate)^V$2))</f>
        <v>0</v>
      </c>
      <c r="W21" s="100">
        <f>'Sheet_2 Inputs &amp; Outputs (t)'!V54*($E21*((1+Inflation_rate)^W$2))</f>
        <v>0</v>
      </c>
      <c r="X21" s="100">
        <f>'Sheet_2 Inputs &amp; Outputs (t)'!W54*($E21*((1+Inflation_rate)^X$2))</f>
        <v>0</v>
      </c>
      <c r="Y21" s="100">
        <f>'Sheet_2 Inputs &amp; Outputs (t)'!X54*($E21*((1+Inflation_rate)^Y$2))</f>
        <v>0</v>
      </c>
      <c r="Z21" s="100">
        <f>'Sheet_2 Inputs &amp; Outputs (t)'!Y54*($E21*((1+Inflation_rate)^Z$2))</f>
        <v>0</v>
      </c>
      <c r="AA21" s="100">
        <f>'Sheet_2 Inputs &amp; Outputs (t)'!Z54*($E21*((1+Inflation_rate)^AA$2))</f>
        <v>0</v>
      </c>
      <c r="AB21" s="100">
        <f>'Sheet_2 Inputs &amp; Outputs (t)'!AA54*($E21*((1+Inflation_rate)^AB$2))</f>
        <v>0</v>
      </c>
      <c r="AC21" s="100">
        <f>'Sheet_2 Inputs &amp; Outputs (t)'!AB54*($E21*((1+Inflation_rate)^AC$2))</f>
        <v>0</v>
      </c>
      <c r="AD21" s="100">
        <f>'Sheet_2 Inputs &amp; Outputs (t)'!AC54*($E21*((1+Inflation_rate)^AD$2))</f>
        <v>0</v>
      </c>
      <c r="AE21" s="100">
        <f>'Sheet_2 Inputs &amp; Outputs (t)'!AD54*($E21*((1+Inflation_rate)^AE$2))</f>
        <v>0</v>
      </c>
      <c r="AF21" s="100">
        <f>'Sheet_2 Inputs &amp; Outputs (t)'!AE54*($E21*((1+Inflation_rate)^AF$2))</f>
        <v>0</v>
      </c>
      <c r="AG21" s="100">
        <f>'Sheet_2 Inputs &amp; Outputs (t)'!AF54*($E21*((1+Inflation_rate)^AG$2))</f>
        <v>0</v>
      </c>
      <c r="AH21" s="100">
        <f>'Sheet_2 Inputs &amp; Outputs (t)'!AG54*($E21*((1+Inflation_rate)^AH$2))</f>
        <v>0</v>
      </c>
      <c r="AI21" s="100">
        <f>'Sheet_2 Inputs &amp; Outputs (t)'!AH54*($E21*((1+Inflation_rate)^AI$2))</f>
        <v>0</v>
      </c>
      <c r="AJ21" s="100">
        <f>'Sheet_2 Inputs &amp; Outputs (t)'!AI54*($E21*((1+Inflation_rate)^AJ$2))</f>
        <v>0</v>
      </c>
      <c r="AK21" s="100">
        <f>'Sheet_2 Inputs &amp; Outputs (t)'!AJ54*($E21*((1+Inflation_rate)^AK$2))</f>
        <v>0</v>
      </c>
      <c r="AL21" s="100">
        <f>'Sheet_2 Inputs &amp; Outputs (t)'!AK54*($E21*((1+Inflation_rate)^AL$2))</f>
        <v>0</v>
      </c>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row>
    <row r="22" spans="1:64" s="2" customFormat="1" x14ac:dyDescent="0.3">
      <c r="A22" s="138">
        <f t="shared" si="4"/>
        <v>17.050000000000008</v>
      </c>
      <c r="B22" s="29" t="s">
        <v>87</v>
      </c>
      <c r="C22" s="68" t="str">
        <f>'Sheet_2 Inputs &amp; Outputs (t)'!C55</f>
        <v>Mulch</v>
      </c>
      <c r="D22" s="73"/>
      <c r="E22" s="78">
        <v>4</v>
      </c>
      <c r="F22" s="89" t="s">
        <v>101</v>
      </c>
      <c r="G22" s="101">
        <f t="shared" si="6"/>
        <v>0</v>
      </c>
      <c r="H22" s="100">
        <f>'Sheet_2 Inputs &amp; Outputs (t)'!G55*$E22</f>
        <v>0</v>
      </c>
      <c r="I22" s="100">
        <f>'Sheet_2 Inputs &amp; Outputs (t)'!H55*($E22*((1+Inflation_rate)^I$2))</f>
        <v>0</v>
      </c>
      <c r="J22" s="100">
        <f>'Sheet_2 Inputs &amp; Outputs (t)'!I55*($E22*((1+Inflation_rate)^J$2))</f>
        <v>0</v>
      </c>
      <c r="K22" s="100">
        <f>'Sheet_2 Inputs &amp; Outputs (t)'!J55*($E22*((1+Inflation_rate)^K$2))</f>
        <v>0</v>
      </c>
      <c r="L22" s="100">
        <f>'Sheet_2 Inputs &amp; Outputs (t)'!K55*($E22*((1+Inflation_rate)^L$2))</f>
        <v>0</v>
      </c>
      <c r="M22" s="100">
        <f>'Sheet_2 Inputs &amp; Outputs (t)'!L55*($E22*((1+Inflation_rate)^M$2))</f>
        <v>0</v>
      </c>
      <c r="N22" s="100">
        <f>'Sheet_2 Inputs &amp; Outputs (t)'!M55*($E22*((1+Inflation_rate)^N$2))</f>
        <v>0</v>
      </c>
      <c r="O22" s="100">
        <f>'Sheet_2 Inputs &amp; Outputs (t)'!N55*($E22*((1+Inflation_rate)^O$2))</f>
        <v>0</v>
      </c>
      <c r="P22" s="100">
        <f>'Sheet_2 Inputs &amp; Outputs (t)'!O55*($E22*((1+Inflation_rate)^P$2))</f>
        <v>0</v>
      </c>
      <c r="Q22" s="100">
        <f>'Sheet_2 Inputs &amp; Outputs (t)'!P55*($E22*((1+Inflation_rate)^Q$2))</f>
        <v>0</v>
      </c>
      <c r="R22" s="100">
        <f>'Sheet_2 Inputs &amp; Outputs (t)'!Q55*($E22*((1+Inflation_rate)^R$2))</f>
        <v>0</v>
      </c>
      <c r="S22" s="100">
        <f>'Sheet_2 Inputs &amp; Outputs (t)'!R55*($E22*((1+Inflation_rate)^S$2))</f>
        <v>0</v>
      </c>
      <c r="T22" s="100">
        <f>'Sheet_2 Inputs &amp; Outputs (t)'!S55*($E22*((1+Inflation_rate)^T$2))</f>
        <v>0</v>
      </c>
      <c r="U22" s="100">
        <f>'Sheet_2 Inputs &amp; Outputs (t)'!T55*($E22*((1+Inflation_rate)^U$2))</f>
        <v>0</v>
      </c>
      <c r="V22" s="100">
        <f>'Sheet_2 Inputs &amp; Outputs (t)'!U55*($E22*((1+Inflation_rate)^V$2))</f>
        <v>0</v>
      </c>
      <c r="W22" s="100">
        <f>'Sheet_2 Inputs &amp; Outputs (t)'!V55*($E22*((1+Inflation_rate)^W$2))</f>
        <v>0</v>
      </c>
      <c r="X22" s="100">
        <f>'Sheet_2 Inputs &amp; Outputs (t)'!W55*($E22*((1+Inflation_rate)^X$2))</f>
        <v>0</v>
      </c>
      <c r="Y22" s="100">
        <f>'Sheet_2 Inputs &amp; Outputs (t)'!X55*($E22*((1+Inflation_rate)^Y$2))</f>
        <v>0</v>
      </c>
      <c r="Z22" s="100">
        <f>'Sheet_2 Inputs &amp; Outputs (t)'!Y55*($E22*((1+Inflation_rate)^Z$2))</f>
        <v>0</v>
      </c>
      <c r="AA22" s="100">
        <f>'Sheet_2 Inputs &amp; Outputs (t)'!Z55*($E22*((1+Inflation_rate)^AA$2))</f>
        <v>0</v>
      </c>
      <c r="AB22" s="100">
        <f>'Sheet_2 Inputs &amp; Outputs (t)'!AA55*($E22*((1+Inflation_rate)^AB$2))</f>
        <v>0</v>
      </c>
      <c r="AC22" s="100">
        <f>'Sheet_2 Inputs &amp; Outputs (t)'!AB55*($E22*((1+Inflation_rate)^AC$2))</f>
        <v>0</v>
      </c>
      <c r="AD22" s="100">
        <f>'Sheet_2 Inputs &amp; Outputs (t)'!AC55*($E22*((1+Inflation_rate)^AD$2))</f>
        <v>0</v>
      </c>
      <c r="AE22" s="100">
        <f>'Sheet_2 Inputs &amp; Outputs (t)'!AD55*($E22*((1+Inflation_rate)^AE$2))</f>
        <v>0</v>
      </c>
      <c r="AF22" s="100">
        <f>'Sheet_2 Inputs &amp; Outputs (t)'!AE55*($E22*((1+Inflation_rate)^AF$2))</f>
        <v>0</v>
      </c>
      <c r="AG22" s="100">
        <f>'Sheet_2 Inputs &amp; Outputs (t)'!AF55*($E22*((1+Inflation_rate)^AG$2))</f>
        <v>0</v>
      </c>
      <c r="AH22" s="100">
        <f>'Sheet_2 Inputs &amp; Outputs (t)'!AG55*($E22*((1+Inflation_rate)^AH$2))</f>
        <v>0</v>
      </c>
      <c r="AI22" s="100">
        <f>'Sheet_2 Inputs &amp; Outputs (t)'!AH55*($E22*((1+Inflation_rate)^AI$2))</f>
        <v>0</v>
      </c>
      <c r="AJ22" s="100">
        <f>'Sheet_2 Inputs &amp; Outputs (t)'!AI55*($E22*((1+Inflation_rate)^AJ$2))</f>
        <v>0</v>
      </c>
      <c r="AK22" s="100">
        <f>'Sheet_2 Inputs &amp; Outputs (t)'!AJ55*($E22*((1+Inflation_rate)^AK$2))</f>
        <v>0</v>
      </c>
      <c r="AL22" s="100">
        <f>'Sheet_2 Inputs &amp; Outputs (t)'!AK55*($E22*((1+Inflation_rate)^AL$2))</f>
        <v>0</v>
      </c>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row>
    <row r="23" spans="1:64" s="2" customFormat="1" x14ac:dyDescent="0.3">
      <c r="A23" s="138">
        <f t="shared" si="4"/>
        <v>17.060000000000009</v>
      </c>
      <c r="B23" s="29" t="s">
        <v>88</v>
      </c>
      <c r="C23" s="68" t="str">
        <f>'Sheet_2 Inputs &amp; Outputs (t)'!C56</f>
        <v>other</v>
      </c>
      <c r="D23" s="73"/>
      <c r="E23" s="78">
        <v>0</v>
      </c>
      <c r="F23" s="89" t="s">
        <v>101</v>
      </c>
      <c r="G23" s="101">
        <f t="shared" si="6"/>
        <v>0</v>
      </c>
      <c r="H23" s="100">
        <f>'Sheet_2 Inputs &amp; Outputs (t)'!G56*$E23</f>
        <v>0</v>
      </c>
      <c r="I23" s="100">
        <f>'Sheet_2 Inputs &amp; Outputs (t)'!H56*($E23*((1+Inflation_rate)^I$2))</f>
        <v>0</v>
      </c>
      <c r="J23" s="100">
        <f>'Sheet_2 Inputs &amp; Outputs (t)'!I56*($E23*((1+Inflation_rate)^J$2))</f>
        <v>0</v>
      </c>
      <c r="K23" s="100">
        <f>'Sheet_2 Inputs &amp; Outputs (t)'!J56*($E23*((1+Inflation_rate)^K$2))</f>
        <v>0</v>
      </c>
      <c r="L23" s="100">
        <f>'Sheet_2 Inputs &amp; Outputs (t)'!K56*($E23*((1+Inflation_rate)^L$2))</f>
        <v>0</v>
      </c>
      <c r="M23" s="100">
        <f>'Sheet_2 Inputs &amp; Outputs (t)'!L56*($E23*((1+Inflation_rate)^M$2))</f>
        <v>0</v>
      </c>
      <c r="N23" s="100">
        <f>'Sheet_2 Inputs &amp; Outputs (t)'!M56*($E23*((1+Inflation_rate)^N$2))</f>
        <v>0</v>
      </c>
      <c r="O23" s="100">
        <f>'Sheet_2 Inputs &amp; Outputs (t)'!N56*($E23*((1+Inflation_rate)^O$2))</f>
        <v>0</v>
      </c>
      <c r="P23" s="100">
        <f>'Sheet_2 Inputs &amp; Outputs (t)'!O56*($E23*((1+Inflation_rate)^P$2))</f>
        <v>0</v>
      </c>
      <c r="Q23" s="100">
        <f>'Sheet_2 Inputs &amp; Outputs (t)'!P56*($E23*((1+Inflation_rate)^Q$2))</f>
        <v>0</v>
      </c>
      <c r="R23" s="100">
        <f>'Sheet_2 Inputs &amp; Outputs (t)'!Q56*($E23*((1+Inflation_rate)^R$2))</f>
        <v>0</v>
      </c>
      <c r="S23" s="100">
        <f>'Sheet_2 Inputs &amp; Outputs (t)'!R56*($E23*((1+Inflation_rate)^S$2))</f>
        <v>0</v>
      </c>
      <c r="T23" s="100">
        <f>'Sheet_2 Inputs &amp; Outputs (t)'!S56*($E23*((1+Inflation_rate)^T$2))</f>
        <v>0</v>
      </c>
      <c r="U23" s="100">
        <f>'Sheet_2 Inputs &amp; Outputs (t)'!T56*($E23*((1+Inflation_rate)^U$2))</f>
        <v>0</v>
      </c>
      <c r="V23" s="100">
        <f>'Sheet_2 Inputs &amp; Outputs (t)'!U56*($E23*((1+Inflation_rate)^V$2))</f>
        <v>0</v>
      </c>
      <c r="W23" s="100">
        <f>'Sheet_2 Inputs &amp; Outputs (t)'!V56*($E23*((1+Inflation_rate)^W$2))</f>
        <v>0</v>
      </c>
      <c r="X23" s="100">
        <f>'Sheet_2 Inputs &amp; Outputs (t)'!W56*($E23*((1+Inflation_rate)^X$2))</f>
        <v>0</v>
      </c>
      <c r="Y23" s="100">
        <f>'Sheet_2 Inputs &amp; Outputs (t)'!X56*($E23*((1+Inflation_rate)^Y$2))</f>
        <v>0</v>
      </c>
      <c r="Z23" s="100">
        <f>'Sheet_2 Inputs &amp; Outputs (t)'!Y56*($E23*((1+Inflation_rate)^Z$2))</f>
        <v>0</v>
      </c>
      <c r="AA23" s="100">
        <f>'Sheet_2 Inputs &amp; Outputs (t)'!Z56*($E23*((1+Inflation_rate)^AA$2))</f>
        <v>0</v>
      </c>
      <c r="AB23" s="100">
        <f>'Sheet_2 Inputs &amp; Outputs (t)'!AA56*($E23*((1+Inflation_rate)^AB$2))</f>
        <v>0</v>
      </c>
      <c r="AC23" s="100">
        <f>'Sheet_2 Inputs &amp; Outputs (t)'!AB56*($E23*((1+Inflation_rate)^AC$2))</f>
        <v>0</v>
      </c>
      <c r="AD23" s="100">
        <f>'Sheet_2 Inputs &amp; Outputs (t)'!AC56*($E23*((1+Inflation_rate)^AD$2))</f>
        <v>0</v>
      </c>
      <c r="AE23" s="100">
        <f>'Sheet_2 Inputs &amp; Outputs (t)'!AD56*($E23*((1+Inflation_rate)^AE$2))</f>
        <v>0</v>
      </c>
      <c r="AF23" s="100">
        <f>'Sheet_2 Inputs &amp; Outputs (t)'!AE56*($E23*((1+Inflation_rate)^AF$2))</f>
        <v>0</v>
      </c>
      <c r="AG23" s="100">
        <f>'Sheet_2 Inputs &amp; Outputs (t)'!AF56*($E23*((1+Inflation_rate)^AG$2))</f>
        <v>0</v>
      </c>
      <c r="AH23" s="100">
        <f>'Sheet_2 Inputs &amp; Outputs (t)'!AG56*($E23*((1+Inflation_rate)^AH$2))</f>
        <v>0</v>
      </c>
      <c r="AI23" s="100">
        <f>'Sheet_2 Inputs &amp; Outputs (t)'!AH56*($E23*((1+Inflation_rate)^AI$2))</f>
        <v>0</v>
      </c>
      <c r="AJ23" s="100">
        <f>'Sheet_2 Inputs &amp; Outputs (t)'!AI56*($E23*((1+Inflation_rate)^AJ$2))</f>
        <v>0</v>
      </c>
      <c r="AK23" s="100">
        <f>'Sheet_2 Inputs &amp; Outputs (t)'!AJ56*($E23*((1+Inflation_rate)^AK$2))</f>
        <v>0</v>
      </c>
      <c r="AL23" s="100">
        <f>'Sheet_2 Inputs &amp; Outputs (t)'!AK56*($E23*((1+Inflation_rate)^AL$2))</f>
        <v>0</v>
      </c>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64" s="2" customFormat="1" x14ac:dyDescent="0.3">
      <c r="A24" s="138">
        <f t="shared" si="4"/>
        <v>17.070000000000011</v>
      </c>
      <c r="B24" s="29" t="s">
        <v>89</v>
      </c>
      <c r="C24" s="68" t="str">
        <f>'Sheet_2 Inputs &amp; Outputs (t)'!C57</f>
        <v>other</v>
      </c>
      <c r="D24" s="73"/>
      <c r="E24" s="78">
        <v>0</v>
      </c>
      <c r="F24" s="89" t="s">
        <v>101</v>
      </c>
      <c r="G24" s="101">
        <f t="shared" si="6"/>
        <v>0</v>
      </c>
      <c r="H24" s="100">
        <f>'Sheet_2 Inputs &amp; Outputs (t)'!G57*$E24</f>
        <v>0</v>
      </c>
      <c r="I24" s="100">
        <f>'Sheet_2 Inputs &amp; Outputs (t)'!H57*($E24*((1+Inflation_rate)^I$2))</f>
        <v>0</v>
      </c>
      <c r="J24" s="100">
        <f>'Sheet_2 Inputs &amp; Outputs (t)'!I57*($E24*((1+Inflation_rate)^J$2))</f>
        <v>0</v>
      </c>
      <c r="K24" s="100">
        <f>'Sheet_2 Inputs &amp; Outputs (t)'!J57*($E24*((1+Inflation_rate)^K$2))</f>
        <v>0</v>
      </c>
      <c r="L24" s="100">
        <f>'Sheet_2 Inputs &amp; Outputs (t)'!K57*($E24*((1+Inflation_rate)^L$2))</f>
        <v>0</v>
      </c>
      <c r="M24" s="100">
        <f>'Sheet_2 Inputs &amp; Outputs (t)'!L57*($E24*((1+Inflation_rate)^M$2))</f>
        <v>0</v>
      </c>
      <c r="N24" s="100">
        <f>'Sheet_2 Inputs &amp; Outputs (t)'!M57*($E24*((1+Inflation_rate)^N$2))</f>
        <v>0</v>
      </c>
      <c r="O24" s="100">
        <f>'Sheet_2 Inputs &amp; Outputs (t)'!N57*($E24*((1+Inflation_rate)^O$2))</f>
        <v>0</v>
      </c>
      <c r="P24" s="100">
        <f>'Sheet_2 Inputs &amp; Outputs (t)'!O57*($E24*((1+Inflation_rate)^P$2))</f>
        <v>0</v>
      </c>
      <c r="Q24" s="100">
        <f>'Sheet_2 Inputs &amp; Outputs (t)'!P57*($E24*((1+Inflation_rate)^Q$2))</f>
        <v>0</v>
      </c>
      <c r="R24" s="100">
        <f>'Sheet_2 Inputs &amp; Outputs (t)'!Q57*($E24*((1+Inflation_rate)^R$2))</f>
        <v>0</v>
      </c>
      <c r="S24" s="100">
        <f>'Sheet_2 Inputs &amp; Outputs (t)'!R57*($E24*((1+Inflation_rate)^S$2))</f>
        <v>0</v>
      </c>
      <c r="T24" s="100">
        <f>'Sheet_2 Inputs &amp; Outputs (t)'!S57*($E24*((1+Inflation_rate)^T$2))</f>
        <v>0</v>
      </c>
      <c r="U24" s="100">
        <f>'Sheet_2 Inputs &amp; Outputs (t)'!T57*($E24*((1+Inflation_rate)^U$2))</f>
        <v>0</v>
      </c>
      <c r="V24" s="100">
        <f>'Sheet_2 Inputs &amp; Outputs (t)'!U57*($E24*((1+Inflation_rate)^V$2))</f>
        <v>0</v>
      </c>
      <c r="W24" s="100">
        <f>'Sheet_2 Inputs &amp; Outputs (t)'!V57*($E24*((1+Inflation_rate)^W$2))</f>
        <v>0</v>
      </c>
      <c r="X24" s="100">
        <f>'Sheet_2 Inputs &amp; Outputs (t)'!W57*($E24*((1+Inflation_rate)^X$2))</f>
        <v>0</v>
      </c>
      <c r="Y24" s="100">
        <f>'Sheet_2 Inputs &amp; Outputs (t)'!X57*($E24*((1+Inflation_rate)^Y$2))</f>
        <v>0</v>
      </c>
      <c r="Z24" s="100">
        <f>'Sheet_2 Inputs &amp; Outputs (t)'!Y57*($E24*((1+Inflation_rate)^Z$2))</f>
        <v>0</v>
      </c>
      <c r="AA24" s="100">
        <f>'Sheet_2 Inputs &amp; Outputs (t)'!Z57*($E24*((1+Inflation_rate)^AA$2))</f>
        <v>0</v>
      </c>
      <c r="AB24" s="100">
        <f>'Sheet_2 Inputs &amp; Outputs (t)'!AA57*($E24*((1+Inflation_rate)^AB$2))</f>
        <v>0</v>
      </c>
      <c r="AC24" s="100">
        <f>'Sheet_2 Inputs &amp; Outputs (t)'!AB57*($E24*((1+Inflation_rate)^AC$2))</f>
        <v>0</v>
      </c>
      <c r="AD24" s="100">
        <f>'Sheet_2 Inputs &amp; Outputs (t)'!AC57*($E24*((1+Inflation_rate)^AD$2))</f>
        <v>0</v>
      </c>
      <c r="AE24" s="100">
        <f>'Sheet_2 Inputs &amp; Outputs (t)'!AD57*($E24*((1+Inflation_rate)^AE$2))</f>
        <v>0</v>
      </c>
      <c r="AF24" s="100">
        <f>'Sheet_2 Inputs &amp; Outputs (t)'!AE57*($E24*((1+Inflation_rate)^AF$2))</f>
        <v>0</v>
      </c>
      <c r="AG24" s="100">
        <f>'Sheet_2 Inputs &amp; Outputs (t)'!AF57*($E24*((1+Inflation_rate)^AG$2))</f>
        <v>0</v>
      </c>
      <c r="AH24" s="100">
        <f>'Sheet_2 Inputs &amp; Outputs (t)'!AG57*($E24*((1+Inflation_rate)^AH$2))</f>
        <v>0</v>
      </c>
      <c r="AI24" s="100">
        <f>'Sheet_2 Inputs &amp; Outputs (t)'!AH57*($E24*((1+Inflation_rate)^AI$2))</f>
        <v>0</v>
      </c>
      <c r="AJ24" s="100">
        <f>'Sheet_2 Inputs &amp; Outputs (t)'!AI57*($E24*((1+Inflation_rate)^AJ$2))</f>
        <v>0</v>
      </c>
      <c r="AK24" s="100">
        <f>'Sheet_2 Inputs &amp; Outputs (t)'!AJ57*($E24*((1+Inflation_rate)^AK$2))</f>
        <v>0</v>
      </c>
      <c r="AL24" s="100">
        <f>'Sheet_2 Inputs &amp; Outputs (t)'!AK57*($E24*((1+Inflation_rate)^AL$2))</f>
        <v>0</v>
      </c>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s="2" customFormat="1" x14ac:dyDescent="0.3">
      <c r="A25" s="138">
        <f t="shared" si="4"/>
        <v>17.080000000000013</v>
      </c>
      <c r="B25" s="29" t="s">
        <v>90</v>
      </c>
      <c r="C25" s="68" t="str">
        <f>'Sheet_2 Inputs &amp; Outputs (t)'!C58</f>
        <v>other</v>
      </c>
      <c r="D25" s="73"/>
      <c r="E25" s="78">
        <v>0</v>
      </c>
      <c r="F25" s="89" t="s">
        <v>101</v>
      </c>
      <c r="G25" s="101">
        <f t="shared" si="5"/>
        <v>0</v>
      </c>
      <c r="H25" s="100">
        <f>'Sheet_2 Inputs &amp; Outputs (t)'!G58*$E25</f>
        <v>0</v>
      </c>
      <c r="I25" s="100">
        <f>'Sheet_2 Inputs &amp; Outputs (t)'!H58*($E25*((1+Inflation_rate)^I$2))</f>
        <v>0</v>
      </c>
      <c r="J25" s="100">
        <f>'Sheet_2 Inputs &amp; Outputs (t)'!I58*($E25*((1+Inflation_rate)^J$2))</f>
        <v>0</v>
      </c>
      <c r="K25" s="100">
        <f>'Sheet_2 Inputs &amp; Outputs (t)'!J58*($E25*((1+Inflation_rate)^K$2))</f>
        <v>0</v>
      </c>
      <c r="L25" s="100">
        <f>'Sheet_2 Inputs &amp; Outputs (t)'!K58*($E25*((1+Inflation_rate)^L$2))</f>
        <v>0</v>
      </c>
      <c r="M25" s="100">
        <f>'Sheet_2 Inputs &amp; Outputs (t)'!L58*($E25*((1+Inflation_rate)^M$2))</f>
        <v>0</v>
      </c>
      <c r="N25" s="100">
        <f>'Sheet_2 Inputs &amp; Outputs (t)'!M58*($E25*((1+Inflation_rate)^N$2))</f>
        <v>0</v>
      </c>
      <c r="O25" s="100">
        <f>'Sheet_2 Inputs &amp; Outputs (t)'!N58*($E25*((1+Inflation_rate)^O$2))</f>
        <v>0</v>
      </c>
      <c r="P25" s="100">
        <f>'Sheet_2 Inputs &amp; Outputs (t)'!O58*($E25*((1+Inflation_rate)^P$2))</f>
        <v>0</v>
      </c>
      <c r="Q25" s="100">
        <f>'Sheet_2 Inputs &amp; Outputs (t)'!P58*($E25*((1+Inflation_rate)^Q$2))</f>
        <v>0</v>
      </c>
      <c r="R25" s="100">
        <f>'Sheet_2 Inputs &amp; Outputs (t)'!Q58*($E25*((1+Inflation_rate)^R$2))</f>
        <v>0</v>
      </c>
      <c r="S25" s="100">
        <f>'Sheet_2 Inputs &amp; Outputs (t)'!R58*($E25*((1+Inflation_rate)^S$2))</f>
        <v>0</v>
      </c>
      <c r="T25" s="100">
        <f>'Sheet_2 Inputs &amp; Outputs (t)'!S58*($E25*((1+Inflation_rate)^T$2))</f>
        <v>0</v>
      </c>
      <c r="U25" s="100">
        <f>'Sheet_2 Inputs &amp; Outputs (t)'!T58*($E25*((1+Inflation_rate)^U$2))</f>
        <v>0</v>
      </c>
      <c r="V25" s="100">
        <f>'Sheet_2 Inputs &amp; Outputs (t)'!U58*($E25*((1+Inflation_rate)^V$2))</f>
        <v>0</v>
      </c>
      <c r="W25" s="100">
        <f>'Sheet_2 Inputs &amp; Outputs (t)'!V58*($E25*((1+Inflation_rate)^W$2))</f>
        <v>0</v>
      </c>
      <c r="X25" s="100">
        <f>'Sheet_2 Inputs &amp; Outputs (t)'!W58*($E25*((1+Inflation_rate)^X$2))</f>
        <v>0</v>
      </c>
      <c r="Y25" s="100">
        <f>'Sheet_2 Inputs &amp; Outputs (t)'!X58*($E25*((1+Inflation_rate)^Y$2))</f>
        <v>0</v>
      </c>
      <c r="Z25" s="100">
        <f>'Sheet_2 Inputs &amp; Outputs (t)'!Y58*($E25*((1+Inflation_rate)^Z$2))</f>
        <v>0</v>
      </c>
      <c r="AA25" s="100">
        <f>'Sheet_2 Inputs &amp; Outputs (t)'!Z58*($E25*((1+Inflation_rate)^AA$2))</f>
        <v>0</v>
      </c>
      <c r="AB25" s="100">
        <f>'Sheet_2 Inputs &amp; Outputs (t)'!AA58*($E25*((1+Inflation_rate)^AB$2))</f>
        <v>0</v>
      </c>
      <c r="AC25" s="100">
        <f>'Sheet_2 Inputs &amp; Outputs (t)'!AB58*($E25*((1+Inflation_rate)^AC$2))</f>
        <v>0</v>
      </c>
      <c r="AD25" s="100">
        <f>'Sheet_2 Inputs &amp; Outputs (t)'!AC58*($E25*((1+Inflation_rate)^AD$2))</f>
        <v>0</v>
      </c>
      <c r="AE25" s="100">
        <f>'Sheet_2 Inputs &amp; Outputs (t)'!AD58*($E25*((1+Inflation_rate)^AE$2))</f>
        <v>0</v>
      </c>
      <c r="AF25" s="100">
        <f>'Sheet_2 Inputs &amp; Outputs (t)'!AE58*($E25*((1+Inflation_rate)^AF$2))</f>
        <v>0</v>
      </c>
      <c r="AG25" s="100">
        <f>'Sheet_2 Inputs &amp; Outputs (t)'!AF58*($E25*((1+Inflation_rate)^AG$2))</f>
        <v>0</v>
      </c>
      <c r="AH25" s="100">
        <f>'Sheet_2 Inputs &amp; Outputs (t)'!AG58*($E25*((1+Inflation_rate)^AH$2))</f>
        <v>0</v>
      </c>
      <c r="AI25" s="100">
        <f>'Sheet_2 Inputs &amp; Outputs (t)'!AH58*($E25*((1+Inflation_rate)^AI$2))</f>
        <v>0</v>
      </c>
      <c r="AJ25" s="100">
        <f>'Sheet_2 Inputs &amp; Outputs (t)'!AI58*($E25*((1+Inflation_rate)^AJ$2))</f>
        <v>0</v>
      </c>
      <c r="AK25" s="100">
        <f>'Sheet_2 Inputs &amp; Outputs (t)'!AJ58*($E25*((1+Inflation_rate)^AK$2))</f>
        <v>0</v>
      </c>
      <c r="AL25" s="100">
        <f>'Sheet_2 Inputs &amp; Outputs (t)'!AK58*($E25*((1+Inflation_rate)^AL$2))</f>
        <v>0</v>
      </c>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s="2" customFormat="1" x14ac:dyDescent="0.3">
      <c r="A26" s="138">
        <f t="shared" si="4"/>
        <v>17.090000000000014</v>
      </c>
      <c r="B26" s="29" t="s">
        <v>91</v>
      </c>
      <c r="C26" s="68" t="str">
        <f>'Sheet_2 Inputs &amp; Outputs (t)'!C59</f>
        <v>other</v>
      </c>
      <c r="D26" s="73"/>
      <c r="E26" s="78">
        <v>0</v>
      </c>
      <c r="F26" s="89" t="s">
        <v>101</v>
      </c>
      <c r="G26" s="101">
        <f t="shared" si="5"/>
        <v>0</v>
      </c>
      <c r="H26" s="100">
        <f>'Sheet_2 Inputs &amp; Outputs (t)'!G59*$E26</f>
        <v>0</v>
      </c>
      <c r="I26" s="100">
        <f>'Sheet_2 Inputs &amp; Outputs (t)'!H59*($E26*((1+Inflation_rate)^I$2))</f>
        <v>0</v>
      </c>
      <c r="J26" s="100">
        <f>'Sheet_2 Inputs &amp; Outputs (t)'!I59*($E26*((1+Inflation_rate)^J$2))</f>
        <v>0</v>
      </c>
      <c r="K26" s="100">
        <f>'Sheet_2 Inputs &amp; Outputs (t)'!J59*($E26*((1+Inflation_rate)^K$2))</f>
        <v>0</v>
      </c>
      <c r="L26" s="100">
        <f>'Sheet_2 Inputs &amp; Outputs (t)'!K59*($E26*((1+Inflation_rate)^L$2))</f>
        <v>0</v>
      </c>
      <c r="M26" s="100">
        <f>'Sheet_2 Inputs &amp; Outputs (t)'!L59*($E26*((1+Inflation_rate)^M$2))</f>
        <v>0</v>
      </c>
      <c r="N26" s="100">
        <f>'Sheet_2 Inputs &amp; Outputs (t)'!M59*($E26*((1+Inflation_rate)^N$2))</f>
        <v>0</v>
      </c>
      <c r="O26" s="100">
        <f>'Sheet_2 Inputs &amp; Outputs (t)'!N59*($E26*((1+Inflation_rate)^O$2))</f>
        <v>0</v>
      </c>
      <c r="P26" s="100">
        <f>'Sheet_2 Inputs &amp; Outputs (t)'!O59*($E26*((1+Inflation_rate)^P$2))</f>
        <v>0</v>
      </c>
      <c r="Q26" s="100">
        <f>'Sheet_2 Inputs &amp; Outputs (t)'!P59*($E26*((1+Inflation_rate)^Q$2))</f>
        <v>0</v>
      </c>
      <c r="R26" s="100">
        <f>'Sheet_2 Inputs &amp; Outputs (t)'!Q59*($E26*((1+Inflation_rate)^R$2))</f>
        <v>0</v>
      </c>
      <c r="S26" s="100">
        <f>'Sheet_2 Inputs &amp; Outputs (t)'!R59*($E26*((1+Inflation_rate)^S$2))</f>
        <v>0</v>
      </c>
      <c r="T26" s="100">
        <f>'Sheet_2 Inputs &amp; Outputs (t)'!S59*($E26*((1+Inflation_rate)^T$2))</f>
        <v>0</v>
      </c>
      <c r="U26" s="100">
        <f>'Sheet_2 Inputs &amp; Outputs (t)'!T59*($E26*((1+Inflation_rate)^U$2))</f>
        <v>0</v>
      </c>
      <c r="V26" s="100">
        <f>'Sheet_2 Inputs &amp; Outputs (t)'!U59*($E26*((1+Inflation_rate)^V$2))</f>
        <v>0</v>
      </c>
      <c r="W26" s="100">
        <f>'Sheet_2 Inputs &amp; Outputs (t)'!V59*($E26*((1+Inflation_rate)^W$2))</f>
        <v>0</v>
      </c>
      <c r="X26" s="100">
        <f>'Sheet_2 Inputs &amp; Outputs (t)'!W59*($E26*((1+Inflation_rate)^X$2))</f>
        <v>0</v>
      </c>
      <c r="Y26" s="100">
        <f>'Sheet_2 Inputs &amp; Outputs (t)'!X59*($E26*((1+Inflation_rate)^Y$2))</f>
        <v>0</v>
      </c>
      <c r="Z26" s="100">
        <f>'Sheet_2 Inputs &amp; Outputs (t)'!Y59*($E26*((1+Inflation_rate)^Z$2))</f>
        <v>0</v>
      </c>
      <c r="AA26" s="100">
        <f>'Sheet_2 Inputs &amp; Outputs (t)'!Z59*($E26*((1+Inflation_rate)^AA$2))</f>
        <v>0</v>
      </c>
      <c r="AB26" s="100">
        <f>'Sheet_2 Inputs &amp; Outputs (t)'!AA59*($E26*((1+Inflation_rate)^AB$2))</f>
        <v>0</v>
      </c>
      <c r="AC26" s="100">
        <f>'Sheet_2 Inputs &amp; Outputs (t)'!AB59*($E26*((1+Inflation_rate)^AC$2))</f>
        <v>0</v>
      </c>
      <c r="AD26" s="100">
        <f>'Sheet_2 Inputs &amp; Outputs (t)'!AC59*($E26*((1+Inflation_rate)^AD$2))</f>
        <v>0</v>
      </c>
      <c r="AE26" s="100">
        <f>'Sheet_2 Inputs &amp; Outputs (t)'!AD59*($E26*((1+Inflation_rate)^AE$2))</f>
        <v>0</v>
      </c>
      <c r="AF26" s="100">
        <f>'Sheet_2 Inputs &amp; Outputs (t)'!AE59*($E26*((1+Inflation_rate)^AF$2))</f>
        <v>0</v>
      </c>
      <c r="AG26" s="100">
        <f>'Sheet_2 Inputs &amp; Outputs (t)'!AF59*($E26*((1+Inflation_rate)^AG$2))</f>
        <v>0</v>
      </c>
      <c r="AH26" s="100">
        <f>'Sheet_2 Inputs &amp; Outputs (t)'!AG59*($E26*((1+Inflation_rate)^AH$2))</f>
        <v>0</v>
      </c>
      <c r="AI26" s="100">
        <f>'Sheet_2 Inputs &amp; Outputs (t)'!AH59*($E26*((1+Inflation_rate)^AI$2))</f>
        <v>0</v>
      </c>
      <c r="AJ26" s="100">
        <f>'Sheet_2 Inputs &amp; Outputs (t)'!AI59*($E26*((1+Inflation_rate)^AJ$2))</f>
        <v>0</v>
      </c>
      <c r="AK26" s="100">
        <f>'Sheet_2 Inputs &amp; Outputs (t)'!AJ59*($E26*((1+Inflation_rate)^AK$2))</f>
        <v>0</v>
      </c>
      <c r="AL26" s="100">
        <f>'Sheet_2 Inputs &amp; Outputs (t)'!AK59*($E26*((1+Inflation_rate)^AL$2))</f>
        <v>0</v>
      </c>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s="2" customFormat="1" ht="14.4" thickBot="1" x14ac:dyDescent="0.35">
      <c r="A27" s="138">
        <f t="shared" si="4"/>
        <v>17.100000000000016</v>
      </c>
      <c r="B27" s="29" t="s">
        <v>92</v>
      </c>
      <c r="C27" s="68" t="str">
        <f>'Sheet_2 Inputs &amp; Outputs (t)'!C60</f>
        <v>other</v>
      </c>
      <c r="D27" s="75"/>
      <c r="E27" s="79">
        <v>0</v>
      </c>
      <c r="F27" s="89" t="s">
        <v>101</v>
      </c>
      <c r="G27" s="101">
        <f t="shared" si="5"/>
        <v>0</v>
      </c>
      <c r="H27" s="100">
        <f>'Sheet_2 Inputs &amp; Outputs (t)'!G60*$E27</f>
        <v>0</v>
      </c>
      <c r="I27" s="100">
        <f>'Sheet_2 Inputs &amp; Outputs (t)'!H60*($E27*((1+Inflation_rate)^I$2))</f>
        <v>0</v>
      </c>
      <c r="J27" s="100">
        <f>'Sheet_2 Inputs &amp; Outputs (t)'!I60*($E27*((1+Inflation_rate)^J$2))</f>
        <v>0</v>
      </c>
      <c r="K27" s="100">
        <f>'Sheet_2 Inputs &amp; Outputs (t)'!J60*($E27*((1+Inflation_rate)^K$2))</f>
        <v>0</v>
      </c>
      <c r="L27" s="100">
        <f>'Sheet_2 Inputs &amp; Outputs (t)'!K60*($E27*((1+Inflation_rate)^L$2))</f>
        <v>0</v>
      </c>
      <c r="M27" s="100">
        <f>'Sheet_2 Inputs &amp; Outputs (t)'!L60*($E27*((1+Inflation_rate)^M$2))</f>
        <v>0</v>
      </c>
      <c r="N27" s="100">
        <f>'Sheet_2 Inputs &amp; Outputs (t)'!M60*($E27*((1+Inflation_rate)^N$2))</f>
        <v>0</v>
      </c>
      <c r="O27" s="100">
        <f>'Sheet_2 Inputs &amp; Outputs (t)'!N60*($E27*((1+Inflation_rate)^O$2))</f>
        <v>0</v>
      </c>
      <c r="P27" s="100">
        <f>'Sheet_2 Inputs &amp; Outputs (t)'!O60*($E27*((1+Inflation_rate)^P$2))</f>
        <v>0</v>
      </c>
      <c r="Q27" s="100">
        <f>'Sheet_2 Inputs &amp; Outputs (t)'!P60*($E27*((1+Inflation_rate)^Q$2))</f>
        <v>0</v>
      </c>
      <c r="R27" s="100">
        <f>'Sheet_2 Inputs &amp; Outputs (t)'!Q60*($E27*((1+Inflation_rate)^R$2))</f>
        <v>0</v>
      </c>
      <c r="S27" s="100">
        <f>'Sheet_2 Inputs &amp; Outputs (t)'!R60*($E27*((1+Inflation_rate)^S$2))</f>
        <v>0</v>
      </c>
      <c r="T27" s="100">
        <f>'Sheet_2 Inputs &amp; Outputs (t)'!S60*($E27*((1+Inflation_rate)^T$2))</f>
        <v>0</v>
      </c>
      <c r="U27" s="100">
        <f>'Sheet_2 Inputs &amp; Outputs (t)'!T60*($E27*((1+Inflation_rate)^U$2))</f>
        <v>0</v>
      </c>
      <c r="V27" s="100">
        <f>'Sheet_2 Inputs &amp; Outputs (t)'!U60*($E27*((1+Inflation_rate)^V$2))</f>
        <v>0</v>
      </c>
      <c r="W27" s="100">
        <f>'Sheet_2 Inputs &amp; Outputs (t)'!V60*($E27*((1+Inflation_rate)^W$2))</f>
        <v>0</v>
      </c>
      <c r="X27" s="100">
        <f>'Sheet_2 Inputs &amp; Outputs (t)'!W60*($E27*((1+Inflation_rate)^X$2))</f>
        <v>0</v>
      </c>
      <c r="Y27" s="100">
        <f>'Sheet_2 Inputs &amp; Outputs (t)'!X60*($E27*((1+Inflation_rate)^Y$2))</f>
        <v>0</v>
      </c>
      <c r="Z27" s="100">
        <f>'Sheet_2 Inputs &amp; Outputs (t)'!Y60*($E27*((1+Inflation_rate)^Z$2))</f>
        <v>0</v>
      </c>
      <c r="AA27" s="100">
        <f>'Sheet_2 Inputs &amp; Outputs (t)'!Z60*($E27*((1+Inflation_rate)^AA$2))</f>
        <v>0</v>
      </c>
      <c r="AB27" s="100">
        <f>'Sheet_2 Inputs &amp; Outputs (t)'!AA60*($E27*((1+Inflation_rate)^AB$2))</f>
        <v>0</v>
      </c>
      <c r="AC27" s="100">
        <f>'Sheet_2 Inputs &amp; Outputs (t)'!AB60*($E27*((1+Inflation_rate)^AC$2))</f>
        <v>0</v>
      </c>
      <c r="AD27" s="100">
        <f>'Sheet_2 Inputs &amp; Outputs (t)'!AC60*($E27*((1+Inflation_rate)^AD$2))</f>
        <v>0</v>
      </c>
      <c r="AE27" s="100">
        <f>'Sheet_2 Inputs &amp; Outputs (t)'!AD60*($E27*((1+Inflation_rate)^AE$2))</f>
        <v>0</v>
      </c>
      <c r="AF27" s="100">
        <f>'Sheet_2 Inputs &amp; Outputs (t)'!AE60*($E27*((1+Inflation_rate)^AF$2))</f>
        <v>0</v>
      </c>
      <c r="AG27" s="100">
        <f>'Sheet_2 Inputs &amp; Outputs (t)'!AF60*($E27*((1+Inflation_rate)^AG$2))</f>
        <v>0</v>
      </c>
      <c r="AH27" s="100">
        <f>'Sheet_2 Inputs &amp; Outputs (t)'!AG60*($E27*((1+Inflation_rate)^AH$2))</f>
        <v>0</v>
      </c>
      <c r="AI27" s="100">
        <f>'Sheet_2 Inputs &amp; Outputs (t)'!AH60*($E27*((1+Inflation_rate)^AI$2))</f>
        <v>0</v>
      </c>
      <c r="AJ27" s="100">
        <f>'Sheet_2 Inputs &amp; Outputs (t)'!AI60*($E27*((1+Inflation_rate)^AJ$2))</f>
        <v>0</v>
      </c>
      <c r="AK27" s="100">
        <f>'Sheet_2 Inputs &amp; Outputs (t)'!AJ60*($E27*((1+Inflation_rate)^AK$2))</f>
        <v>0</v>
      </c>
      <c r="AL27" s="100">
        <f>'Sheet_2 Inputs &amp; Outputs (t)'!AK60*($E27*((1+Inflation_rate)^AL$2))</f>
        <v>0</v>
      </c>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s="2" customFormat="1" ht="15" thickBot="1" x14ac:dyDescent="0.35">
      <c r="A28" s="29"/>
      <c r="B28" s="30" t="s">
        <v>138</v>
      </c>
      <c r="C28" s="58"/>
      <c r="D28" s="58"/>
      <c r="E28" s="31"/>
      <c r="F28" s="92" t="s">
        <v>101</v>
      </c>
      <c r="G28" s="102">
        <f>SUM(H28:AL28)</f>
        <v>0</v>
      </c>
      <c r="H28" s="103">
        <f t="shared" ref="H28:AL28" si="7">SUM(H18:H27)</f>
        <v>0</v>
      </c>
      <c r="I28" s="103">
        <f t="shared" si="7"/>
        <v>0</v>
      </c>
      <c r="J28" s="103">
        <f t="shared" si="7"/>
        <v>0</v>
      </c>
      <c r="K28" s="103">
        <f t="shared" si="7"/>
        <v>0</v>
      </c>
      <c r="L28" s="103">
        <f t="shared" si="7"/>
        <v>0</v>
      </c>
      <c r="M28" s="103">
        <f t="shared" si="7"/>
        <v>0</v>
      </c>
      <c r="N28" s="103">
        <f t="shared" si="7"/>
        <v>0</v>
      </c>
      <c r="O28" s="103">
        <f t="shared" si="7"/>
        <v>0</v>
      </c>
      <c r="P28" s="103">
        <f t="shared" si="7"/>
        <v>0</v>
      </c>
      <c r="Q28" s="103">
        <f t="shared" si="7"/>
        <v>0</v>
      </c>
      <c r="R28" s="103">
        <f t="shared" si="7"/>
        <v>0</v>
      </c>
      <c r="S28" s="103">
        <f t="shared" si="7"/>
        <v>0</v>
      </c>
      <c r="T28" s="103">
        <f t="shared" si="7"/>
        <v>0</v>
      </c>
      <c r="U28" s="103">
        <f t="shared" si="7"/>
        <v>0</v>
      </c>
      <c r="V28" s="103">
        <f t="shared" si="7"/>
        <v>0</v>
      </c>
      <c r="W28" s="103">
        <f t="shared" si="7"/>
        <v>0</v>
      </c>
      <c r="X28" s="103">
        <f t="shared" si="7"/>
        <v>0</v>
      </c>
      <c r="Y28" s="103">
        <f t="shared" si="7"/>
        <v>0</v>
      </c>
      <c r="Z28" s="103">
        <f t="shared" si="7"/>
        <v>0</v>
      </c>
      <c r="AA28" s="103">
        <f t="shared" si="7"/>
        <v>0</v>
      </c>
      <c r="AB28" s="103">
        <f t="shared" si="7"/>
        <v>0</v>
      </c>
      <c r="AC28" s="103">
        <f t="shared" si="7"/>
        <v>0</v>
      </c>
      <c r="AD28" s="103">
        <f t="shared" si="7"/>
        <v>0</v>
      </c>
      <c r="AE28" s="103">
        <f t="shared" si="7"/>
        <v>0</v>
      </c>
      <c r="AF28" s="103">
        <f t="shared" si="7"/>
        <v>0</v>
      </c>
      <c r="AG28" s="103">
        <f t="shared" si="7"/>
        <v>0</v>
      </c>
      <c r="AH28" s="103">
        <f t="shared" si="7"/>
        <v>0</v>
      </c>
      <c r="AI28" s="103">
        <f t="shared" si="7"/>
        <v>0</v>
      </c>
      <c r="AJ28" s="103">
        <f t="shared" si="7"/>
        <v>0</v>
      </c>
      <c r="AK28" s="103">
        <f t="shared" si="7"/>
        <v>0</v>
      </c>
      <c r="AL28" s="103">
        <f t="shared" si="7"/>
        <v>0</v>
      </c>
    </row>
    <row r="29" spans="1:64" s="1" customFormat="1" ht="14.4" x14ac:dyDescent="0.3">
      <c r="A29" s="35"/>
      <c r="B29" s="44"/>
      <c r="C29" s="71"/>
      <c r="D29" s="71"/>
      <c r="E29" s="28"/>
      <c r="F29" s="104"/>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row>
    <row r="30" spans="1:64" s="36" customFormat="1" ht="14.4" thickBot="1" x14ac:dyDescent="0.35">
      <c r="A30" s="49">
        <v>18</v>
      </c>
      <c r="B30" s="33" t="s">
        <v>145</v>
      </c>
      <c r="C30" s="33"/>
      <c r="D30" s="33"/>
      <c r="E30" s="64" t="s">
        <v>136</v>
      </c>
      <c r="F30" s="91"/>
      <c r="G30" s="141" t="s">
        <v>133</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row>
    <row r="31" spans="1:64" s="2" customFormat="1" x14ac:dyDescent="0.3">
      <c r="A31" s="138">
        <f>A30+0.01</f>
        <v>18.010000000000002</v>
      </c>
      <c r="B31" s="29" t="s">
        <v>83</v>
      </c>
      <c r="C31" s="68" t="str">
        <f>'Sheet_2 Inputs &amp; Outputs (t)'!C68</f>
        <v>Compost (GRADE ?)</v>
      </c>
      <c r="D31" s="76" t="s">
        <v>135</v>
      </c>
      <c r="E31" s="77">
        <v>12</v>
      </c>
      <c r="F31" s="89" t="s">
        <v>101</v>
      </c>
      <c r="G31" s="99">
        <f>SUM(H31:AL31)</f>
        <v>0</v>
      </c>
      <c r="H31" s="100">
        <f>'Sheet_2 Inputs &amp; Outputs (t)'!G68*$E31</f>
        <v>0</v>
      </c>
      <c r="I31" s="100">
        <f>'Sheet_2 Inputs &amp; Outputs (t)'!H68*($E31*((1+Inflation_rate)^I$2))</f>
        <v>0</v>
      </c>
      <c r="J31" s="100">
        <f>'Sheet_2 Inputs &amp; Outputs (t)'!I68*($E31*((1+Inflation_rate)^J$2))</f>
        <v>0</v>
      </c>
      <c r="K31" s="100">
        <f>'Sheet_2 Inputs &amp; Outputs (t)'!J68*($E31*((1+Inflation_rate)^K$2))</f>
        <v>0</v>
      </c>
      <c r="L31" s="100">
        <f>'Sheet_2 Inputs &amp; Outputs (t)'!K68*($E31*((1+Inflation_rate)^L$2))</f>
        <v>0</v>
      </c>
      <c r="M31" s="100">
        <f>'Sheet_2 Inputs &amp; Outputs (t)'!L68*($E31*((1+Inflation_rate)^M$2))</f>
        <v>0</v>
      </c>
      <c r="N31" s="100">
        <f>'Sheet_2 Inputs &amp; Outputs (t)'!M68*($E31*((1+Inflation_rate)^N$2))</f>
        <v>0</v>
      </c>
      <c r="O31" s="100">
        <f>'Sheet_2 Inputs &amp; Outputs (t)'!N68*($E31*((1+Inflation_rate)^O$2))</f>
        <v>0</v>
      </c>
      <c r="P31" s="100">
        <f>'Sheet_2 Inputs &amp; Outputs (t)'!O68*($E31*((1+Inflation_rate)^P$2))</f>
        <v>0</v>
      </c>
      <c r="Q31" s="100">
        <f>'Sheet_2 Inputs &amp; Outputs (t)'!P68*($E31*((1+Inflation_rate)^Q$2))</f>
        <v>0</v>
      </c>
      <c r="R31" s="100">
        <f>'Sheet_2 Inputs &amp; Outputs (t)'!Q68*($E31*((1+Inflation_rate)^R$2))</f>
        <v>0</v>
      </c>
      <c r="S31" s="100">
        <f>'Sheet_2 Inputs &amp; Outputs (t)'!R68*($E31*((1+Inflation_rate)^S$2))</f>
        <v>0</v>
      </c>
      <c r="T31" s="100">
        <f>'Sheet_2 Inputs &amp; Outputs (t)'!S68*($E31*((1+Inflation_rate)^T$2))</f>
        <v>0</v>
      </c>
      <c r="U31" s="100">
        <f>'Sheet_2 Inputs &amp; Outputs (t)'!T68*($E31*((1+Inflation_rate)^U$2))</f>
        <v>0</v>
      </c>
      <c r="V31" s="100">
        <f>'Sheet_2 Inputs &amp; Outputs (t)'!U68*($E31*((1+Inflation_rate)^V$2))</f>
        <v>0</v>
      </c>
      <c r="W31" s="100">
        <f>'Sheet_2 Inputs &amp; Outputs (t)'!V68*($E31*((1+Inflation_rate)^W$2))</f>
        <v>0</v>
      </c>
      <c r="X31" s="100">
        <f>'Sheet_2 Inputs &amp; Outputs (t)'!W68*($E31*((1+Inflation_rate)^X$2))</f>
        <v>0</v>
      </c>
      <c r="Y31" s="100">
        <f>'Sheet_2 Inputs &amp; Outputs (t)'!X68*($E31*((1+Inflation_rate)^Y$2))</f>
        <v>0</v>
      </c>
      <c r="Z31" s="100">
        <f>'Sheet_2 Inputs &amp; Outputs (t)'!Y68*($E31*((1+Inflation_rate)^Z$2))</f>
        <v>0</v>
      </c>
      <c r="AA31" s="100">
        <f>'Sheet_2 Inputs &amp; Outputs (t)'!Z68*($E31*((1+Inflation_rate)^AA$2))</f>
        <v>0</v>
      </c>
      <c r="AB31" s="100">
        <f>'Sheet_2 Inputs &amp; Outputs (t)'!AA68*($E31*((1+Inflation_rate)^AB$2))</f>
        <v>0</v>
      </c>
      <c r="AC31" s="100">
        <f>'Sheet_2 Inputs &amp; Outputs (t)'!AB68*($E31*((1+Inflation_rate)^AC$2))</f>
        <v>0</v>
      </c>
      <c r="AD31" s="100">
        <f>'Sheet_2 Inputs &amp; Outputs (t)'!AC68*($E31*((1+Inflation_rate)^AD$2))</f>
        <v>0</v>
      </c>
      <c r="AE31" s="100">
        <f>'Sheet_2 Inputs &amp; Outputs (t)'!AD68*($E31*((1+Inflation_rate)^AE$2))</f>
        <v>0</v>
      </c>
      <c r="AF31" s="100">
        <f>'Sheet_2 Inputs &amp; Outputs (t)'!AE68*($E31*((1+Inflation_rate)^AF$2))</f>
        <v>0</v>
      </c>
      <c r="AG31" s="100">
        <f>'Sheet_2 Inputs &amp; Outputs (t)'!AF68*($E31*((1+Inflation_rate)^AG$2))</f>
        <v>0</v>
      </c>
      <c r="AH31" s="100">
        <f>'Sheet_2 Inputs &amp; Outputs (t)'!AG68*($E31*((1+Inflation_rate)^AH$2))</f>
        <v>0</v>
      </c>
      <c r="AI31" s="100">
        <f>'Sheet_2 Inputs &amp; Outputs (t)'!AH68*($E31*((1+Inflation_rate)^AI$2))</f>
        <v>0</v>
      </c>
      <c r="AJ31" s="100">
        <f>'Sheet_2 Inputs &amp; Outputs (t)'!AI68*($E31*((1+Inflation_rate)^AJ$2))</f>
        <v>0</v>
      </c>
      <c r="AK31" s="100">
        <f>'Sheet_2 Inputs &amp; Outputs (t)'!AJ68*($E31*((1+Inflation_rate)^AK$2))</f>
        <v>0</v>
      </c>
      <c r="AL31" s="100">
        <f>'Sheet_2 Inputs &amp; Outputs (t)'!AK68*($E31*((1+Inflation_rate)^AL$2))</f>
        <v>0</v>
      </c>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s="2" customFormat="1" x14ac:dyDescent="0.3">
      <c r="A32" s="138">
        <f t="shared" ref="A32:A40" si="8">A31+0.01</f>
        <v>18.020000000000003</v>
      </c>
      <c r="B32" s="29" t="s">
        <v>84</v>
      </c>
      <c r="C32" s="68" t="str">
        <f>'Sheet_2 Inputs &amp; Outputs (t)'!C69</f>
        <v>Compost (GRADE ?)</v>
      </c>
      <c r="D32" s="73"/>
      <c r="E32" s="78">
        <v>0</v>
      </c>
      <c r="F32" s="89" t="s">
        <v>101</v>
      </c>
      <c r="G32" s="101">
        <f t="shared" ref="G32:G40" si="9">SUM(H32:AL32)</f>
        <v>0</v>
      </c>
      <c r="H32" s="100">
        <f>'Sheet_2 Inputs &amp; Outputs (t)'!G69*$E32</f>
        <v>0</v>
      </c>
      <c r="I32" s="100">
        <f>'Sheet_2 Inputs &amp; Outputs (t)'!H69*($E32*((1+Inflation_rate)^I$2))</f>
        <v>0</v>
      </c>
      <c r="J32" s="100">
        <f>'Sheet_2 Inputs &amp; Outputs (t)'!I69*($E32*((1+Inflation_rate)^J$2))</f>
        <v>0</v>
      </c>
      <c r="K32" s="100">
        <f>'Sheet_2 Inputs &amp; Outputs (t)'!J69*($E32*((1+Inflation_rate)^K$2))</f>
        <v>0</v>
      </c>
      <c r="L32" s="100">
        <f>'Sheet_2 Inputs &amp; Outputs (t)'!K69*($E32*((1+Inflation_rate)^L$2))</f>
        <v>0</v>
      </c>
      <c r="M32" s="100">
        <f>'Sheet_2 Inputs &amp; Outputs (t)'!L69*($E32*((1+Inflation_rate)^M$2))</f>
        <v>0</v>
      </c>
      <c r="N32" s="100">
        <f>'Sheet_2 Inputs &amp; Outputs (t)'!M69*($E32*((1+Inflation_rate)^N$2))</f>
        <v>0</v>
      </c>
      <c r="O32" s="100">
        <f>'Sheet_2 Inputs &amp; Outputs (t)'!N69*($E32*((1+Inflation_rate)^O$2))</f>
        <v>0</v>
      </c>
      <c r="P32" s="100">
        <f>'Sheet_2 Inputs &amp; Outputs (t)'!O69*($E32*((1+Inflation_rate)^P$2))</f>
        <v>0</v>
      </c>
      <c r="Q32" s="100">
        <f>'Sheet_2 Inputs &amp; Outputs (t)'!P69*($E32*((1+Inflation_rate)^Q$2))</f>
        <v>0</v>
      </c>
      <c r="R32" s="100">
        <f>'Sheet_2 Inputs &amp; Outputs (t)'!Q69*($E32*((1+Inflation_rate)^R$2))</f>
        <v>0</v>
      </c>
      <c r="S32" s="100">
        <f>'Sheet_2 Inputs &amp; Outputs (t)'!R69*($E32*((1+Inflation_rate)^S$2))</f>
        <v>0</v>
      </c>
      <c r="T32" s="100">
        <f>'Sheet_2 Inputs &amp; Outputs (t)'!S69*($E32*((1+Inflation_rate)^T$2))</f>
        <v>0</v>
      </c>
      <c r="U32" s="100">
        <f>'Sheet_2 Inputs &amp; Outputs (t)'!T69*($E32*((1+Inflation_rate)^U$2))</f>
        <v>0</v>
      </c>
      <c r="V32" s="100">
        <f>'Sheet_2 Inputs &amp; Outputs (t)'!U69*($E32*((1+Inflation_rate)^V$2))</f>
        <v>0</v>
      </c>
      <c r="W32" s="100">
        <f>'Sheet_2 Inputs &amp; Outputs (t)'!V69*($E32*((1+Inflation_rate)^W$2))</f>
        <v>0</v>
      </c>
      <c r="X32" s="100">
        <f>'Sheet_2 Inputs &amp; Outputs (t)'!W69*($E32*((1+Inflation_rate)^X$2))</f>
        <v>0</v>
      </c>
      <c r="Y32" s="100">
        <f>'Sheet_2 Inputs &amp; Outputs (t)'!X69*($E32*((1+Inflation_rate)^Y$2))</f>
        <v>0</v>
      </c>
      <c r="Z32" s="100">
        <f>'Sheet_2 Inputs &amp; Outputs (t)'!Y69*($E32*((1+Inflation_rate)^Z$2))</f>
        <v>0</v>
      </c>
      <c r="AA32" s="100">
        <f>'Sheet_2 Inputs &amp; Outputs (t)'!Z69*($E32*((1+Inflation_rate)^AA$2))</f>
        <v>0</v>
      </c>
      <c r="AB32" s="100">
        <f>'Sheet_2 Inputs &amp; Outputs (t)'!AA69*($E32*((1+Inflation_rate)^AB$2))</f>
        <v>0</v>
      </c>
      <c r="AC32" s="100">
        <f>'Sheet_2 Inputs &amp; Outputs (t)'!AB69*($E32*((1+Inflation_rate)^AC$2))</f>
        <v>0</v>
      </c>
      <c r="AD32" s="100">
        <f>'Sheet_2 Inputs &amp; Outputs (t)'!AC69*($E32*((1+Inflation_rate)^AD$2))</f>
        <v>0</v>
      </c>
      <c r="AE32" s="100">
        <f>'Sheet_2 Inputs &amp; Outputs (t)'!AD69*($E32*((1+Inflation_rate)^AE$2))</f>
        <v>0</v>
      </c>
      <c r="AF32" s="100">
        <f>'Sheet_2 Inputs &amp; Outputs (t)'!AE69*($E32*((1+Inflation_rate)^AF$2))</f>
        <v>0</v>
      </c>
      <c r="AG32" s="100">
        <f>'Sheet_2 Inputs &amp; Outputs (t)'!AF69*($E32*((1+Inflation_rate)^AG$2))</f>
        <v>0</v>
      </c>
      <c r="AH32" s="100">
        <f>'Sheet_2 Inputs &amp; Outputs (t)'!AG69*($E32*((1+Inflation_rate)^AH$2))</f>
        <v>0</v>
      </c>
      <c r="AI32" s="100">
        <f>'Sheet_2 Inputs &amp; Outputs (t)'!AH69*($E32*((1+Inflation_rate)^AI$2))</f>
        <v>0</v>
      </c>
      <c r="AJ32" s="100">
        <f>'Sheet_2 Inputs &amp; Outputs (t)'!AI69*($E32*((1+Inflation_rate)^AJ$2))</f>
        <v>0</v>
      </c>
      <c r="AK32" s="100">
        <f>'Sheet_2 Inputs &amp; Outputs (t)'!AJ69*($E32*((1+Inflation_rate)^AK$2))</f>
        <v>0</v>
      </c>
      <c r="AL32" s="100">
        <f>'Sheet_2 Inputs &amp; Outputs (t)'!AK69*($E32*((1+Inflation_rate)^AL$2))</f>
        <v>0</v>
      </c>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64" s="2" customFormat="1" x14ac:dyDescent="0.3">
      <c r="A33" s="138">
        <f t="shared" si="8"/>
        <v>18.030000000000005</v>
      </c>
      <c r="B33" s="29" t="s">
        <v>85</v>
      </c>
      <c r="C33" s="68" t="str">
        <f>'Sheet_2 Inputs &amp; Outputs (t)'!C70</f>
        <v>Compost (GRADE ?)</v>
      </c>
      <c r="D33" s="73"/>
      <c r="E33" s="78">
        <v>0</v>
      </c>
      <c r="F33" s="89" t="s">
        <v>101</v>
      </c>
      <c r="G33" s="101">
        <f t="shared" ref="G33:G37" si="10">SUM(H33:AL33)</f>
        <v>0</v>
      </c>
      <c r="H33" s="100">
        <f>'Sheet_2 Inputs &amp; Outputs (t)'!G70*$E33</f>
        <v>0</v>
      </c>
      <c r="I33" s="100">
        <f>'Sheet_2 Inputs &amp; Outputs (t)'!H70*($E33*((1+Inflation_rate)^I$2))</f>
        <v>0</v>
      </c>
      <c r="J33" s="100">
        <f>'Sheet_2 Inputs &amp; Outputs (t)'!I70*($E33*((1+Inflation_rate)^J$2))</f>
        <v>0</v>
      </c>
      <c r="K33" s="100">
        <f>'Sheet_2 Inputs &amp; Outputs (t)'!J70*($E33*((1+Inflation_rate)^K$2))</f>
        <v>0</v>
      </c>
      <c r="L33" s="100">
        <f>'Sheet_2 Inputs &amp; Outputs (t)'!K70*($E33*((1+Inflation_rate)^L$2))</f>
        <v>0</v>
      </c>
      <c r="M33" s="100">
        <f>'Sheet_2 Inputs &amp; Outputs (t)'!L70*($E33*((1+Inflation_rate)^M$2))</f>
        <v>0</v>
      </c>
      <c r="N33" s="100">
        <f>'Sheet_2 Inputs &amp; Outputs (t)'!M70*($E33*((1+Inflation_rate)^N$2))</f>
        <v>0</v>
      </c>
      <c r="O33" s="100">
        <f>'Sheet_2 Inputs &amp; Outputs (t)'!N70*($E33*((1+Inflation_rate)^O$2))</f>
        <v>0</v>
      </c>
      <c r="P33" s="100">
        <f>'Sheet_2 Inputs &amp; Outputs (t)'!O70*($E33*((1+Inflation_rate)^P$2))</f>
        <v>0</v>
      </c>
      <c r="Q33" s="100">
        <f>'Sheet_2 Inputs &amp; Outputs (t)'!P70*($E33*((1+Inflation_rate)^Q$2))</f>
        <v>0</v>
      </c>
      <c r="R33" s="100">
        <f>'Sheet_2 Inputs &amp; Outputs (t)'!Q70*($E33*((1+Inflation_rate)^R$2))</f>
        <v>0</v>
      </c>
      <c r="S33" s="100">
        <f>'Sheet_2 Inputs &amp; Outputs (t)'!R70*($E33*((1+Inflation_rate)^S$2))</f>
        <v>0</v>
      </c>
      <c r="T33" s="100">
        <f>'Sheet_2 Inputs &amp; Outputs (t)'!S70*($E33*((1+Inflation_rate)^T$2))</f>
        <v>0</v>
      </c>
      <c r="U33" s="100">
        <f>'Sheet_2 Inputs &amp; Outputs (t)'!T70*($E33*((1+Inflation_rate)^U$2))</f>
        <v>0</v>
      </c>
      <c r="V33" s="100">
        <f>'Sheet_2 Inputs &amp; Outputs (t)'!U70*($E33*((1+Inflation_rate)^V$2))</f>
        <v>0</v>
      </c>
      <c r="W33" s="100">
        <f>'Sheet_2 Inputs &amp; Outputs (t)'!V70*($E33*((1+Inflation_rate)^W$2))</f>
        <v>0</v>
      </c>
      <c r="X33" s="100">
        <f>'Sheet_2 Inputs &amp; Outputs (t)'!W70*($E33*((1+Inflation_rate)^X$2))</f>
        <v>0</v>
      </c>
      <c r="Y33" s="100">
        <f>'Sheet_2 Inputs &amp; Outputs (t)'!X70*($E33*((1+Inflation_rate)^Y$2))</f>
        <v>0</v>
      </c>
      <c r="Z33" s="100">
        <f>'Sheet_2 Inputs &amp; Outputs (t)'!Y70*($E33*((1+Inflation_rate)^Z$2))</f>
        <v>0</v>
      </c>
      <c r="AA33" s="100">
        <f>'Sheet_2 Inputs &amp; Outputs (t)'!Z70*($E33*((1+Inflation_rate)^AA$2))</f>
        <v>0</v>
      </c>
      <c r="AB33" s="100">
        <f>'Sheet_2 Inputs &amp; Outputs (t)'!AA70*($E33*((1+Inflation_rate)^AB$2))</f>
        <v>0</v>
      </c>
      <c r="AC33" s="100">
        <f>'Sheet_2 Inputs &amp; Outputs (t)'!AB70*($E33*((1+Inflation_rate)^AC$2))</f>
        <v>0</v>
      </c>
      <c r="AD33" s="100">
        <f>'Sheet_2 Inputs &amp; Outputs (t)'!AC70*($E33*((1+Inflation_rate)^AD$2))</f>
        <v>0</v>
      </c>
      <c r="AE33" s="100">
        <f>'Sheet_2 Inputs &amp; Outputs (t)'!AD70*($E33*((1+Inflation_rate)^AE$2))</f>
        <v>0</v>
      </c>
      <c r="AF33" s="100">
        <f>'Sheet_2 Inputs &amp; Outputs (t)'!AE70*($E33*((1+Inflation_rate)^AF$2))</f>
        <v>0</v>
      </c>
      <c r="AG33" s="100">
        <f>'Sheet_2 Inputs &amp; Outputs (t)'!AF70*($E33*((1+Inflation_rate)^AG$2))</f>
        <v>0</v>
      </c>
      <c r="AH33" s="100">
        <f>'Sheet_2 Inputs &amp; Outputs (t)'!AG70*($E33*((1+Inflation_rate)^AH$2))</f>
        <v>0</v>
      </c>
      <c r="AI33" s="100">
        <f>'Sheet_2 Inputs &amp; Outputs (t)'!AH70*($E33*((1+Inflation_rate)^AI$2))</f>
        <v>0</v>
      </c>
      <c r="AJ33" s="100">
        <f>'Sheet_2 Inputs &amp; Outputs (t)'!AI70*($E33*((1+Inflation_rate)^AJ$2))</f>
        <v>0</v>
      </c>
      <c r="AK33" s="100">
        <f>'Sheet_2 Inputs &amp; Outputs (t)'!AJ70*($E33*((1+Inflation_rate)^AK$2))</f>
        <v>0</v>
      </c>
      <c r="AL33" s="100">
        <f>'Sheet_2 Inputs &amp; Outputs (t)'!AK70*($E33*((1+Inflation_rate)^AL$2))</f>
        <v>0</v>
      </c>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64" s="2" customFormat="1" x14ac:dyDescent="0.3">
      <c r="A34" s="138">
        <f t="shared" si="8"/>
        <v>18.040000000000006</v>
      </c>
      <c r="B34" s="29" t="s">
        <v>86</v>
      </c>
      <c r="C34" s="68" t="str">
        <f>'Sheet_2 Inputs &amp; Outputs (t)'!C71</f>
        <v>Soil Conditioner</v>
      </c>
      <c r="D34" s="73"/>
      <c r="E34" s="78">
        <v>0</v>
      </c>
      <c r="F34" s="89" t="s">
        <v>101</v>
      </c>
      <c r="G34" s="101">
        <f t="shared" si="10"/>
        <v>0</v>
      </c>
      <c r="H34" s="100">
        <f>'Sheet_2 Inputs &amp; Outputs (t)'!G71*$E34</f>
        <v>0</v>
      </c>
      <c r="I34" s="100">
        <f>'Sheet_2 Inputs &amp; Outputs (t)'!H71*($E34*((1+Inflation_rate)^I$2))</f>
        <v>0</v>
      </c>
      <c r="J34" s="100">
        <f>'Sheet_2 Inputs &amp; Outputs (t)'!I71*($E34*((1+Inflation_rate)^J$2))</f>
        <v>0</v>
      </c>
      <c r="K34" s="100">
        <f>'Sheet_2 Inputs &amp; Outputs (t)'!J71*($E34*((1+Inflation_rate)^K$2))</f>
        <v>0</v>
      </c>
      <c r="L34" s="100">
        <f>'Sheet_2 Inputs &amp; Outputs (t)'!K71*($E34*((1+Inflation_rate)^L$2))</f>
        <v>0</v>
      </c>
      <c r="M34" s="100">
        <f>'Sheet_2 Inputs &amp; Outputs (t)'!L71*($E34*((1+Inflation_rate)^M$2))</f>
        <v>0</v>
      </c>
      <c r="N34" s="100">
        <f>'Sheet_2 Inputs &amp; Outputs (t)'!M71*($E34*((1+Inflation_rate)^N$2))</f>
        <v>0</v>
      </c>
      <c r="O34" s="100">
        <f>'Sheet_2 Inputs &amp; Outputs (t)'!N71*($E34*((1+Inflation_rate)^O$2))</f>
        <v>0</v>
      </c>
      <c r="P34" s="100">
        <f>'Sheet_2 Inputs &amp; Outputs (t)'!O71*($E34*((1+Inflation_rate)^P$2))</f>
        <v>0</v>
      </c>
      <c r="Q34" s="100">
        <f>'Sheet_2 Inputs &amp; Outputs (t)'!P71*($E34*((1+Inflation_rate)^Q$2))</f>
        <v>0</v>
      </c>
      <c r="R34" s="100">
        <f>'Sheet_2 Inputs &amp; Outputs (t)'!Q71*($E34*((1+Inflation_rate)^R$2))</f>
        <v>0</v>
      </c>
      <c r="S34" s="100">
        <f>'Sheet_2 Inputs &amp; Outputs (t)'!R71*($E34*((1+Inflation_rate)^S$2))</f>
        <v>0</v>
      </c>
      <c r="T34" s="100">
        <f>'Sheet_2 Inputs &amp; Outputs (t)'!S71*($E34*((1+Inflation_rate)^T$2))</f>
        <v>0</v>
      </c>
      <c r="U34" s="100">
        <f>'Sheet_2 Inputs &amp; Outputs (t)'!T71*($E34*((1+Inflation_rate)^U$2))</f>
        <v>0</v>
      </c>
      <c r="V34" s="100">
        <f>'Sheet_2 Inputs &amp; Outputs (t)'!U71*($E34*((1+Inflation_rate)^V$2))</f>
        <v>0</v>
      </c>
      <c r="W34" s="100">
        <f>'Sheet_2 Inputs &amp; Outputs (t)'!V71*($E34*((1+Inflation_rate)^W$2))</f>
        <v>0</v>
      </c>
      <c r="X34" s="100">
        <f>'Sheet_2 Inputs &amp; Outputs (t)'!W71*($E34*((1+Inflation_rate)^X$2))</f>
        <v>0</v>
      </c>
      <c r="Y34" s="100">
        <f>'Sheet_2 Inputs &amp; Outputs (t)'!X71*($E34*((1+Inflation_rate)^Y$2))</f>
        <v>0</v>
      </c>
      <c r="Z34" s="100">
        <f>'Sheet_2 Inputs &amp; Outputs (t)'!Y71*($E34*((1+Inflation_rate)^Z$2))</f>
        <v>0</v>
      </c>
      <c r="AA34" s="100">
        <f>'Sheet_2 Inputs &amp; Outputs (t)'!Z71*($E34*((1+Inflation_rate)^AA$2))</f>
        <v>0</v>
      </c>
      <c r="AB34" s="100">
        <f>'Sheet_2 Inputs &amp; Outputs (t)'!AA71*($E34*((1+Inflation_rate)^AB$2))</f>
        <v>0</v>
      </c>
      <c r="AC34" s="100">
        <f>'Sheet_2 Inputs &amp; Outputs (t)'!AB71*($E34*((1+Inflation_rate)^AC$2))</f>
        <v>0</v>
      </c>
      <c r="AD34" s="100">
        <f>'Sheet_2 Inputs &amp; Outputs (t)'!AC71*($E34*((1+Inflation_rate)^AD$2))</f>
        <v>0</v>
      </c>
      <c r="AE34" s="100">
        <f>'Sheet_2 Inputs &amp; Outputs (t)'!AD71*($E34*((1+Inflation_rate)^AE$2))</f>
        <v>0</v>
      </c>
      <c r="AF34" s="100">
        <f>'Sheet_2 Inputs &amp; Outputs (t)'!AE71*($E34*((1+Inflation_rate)^AF$2))</f>
        <v>0</v>
      </c>
      <c r="AG34" s="100">
        <f>'Sheet_2 Inputs &amp; Outputs (t)'!AF71*($E34*((1+Inflation_rate)^AG$2))</f>
        <v>0</v>
      </c>
      <c r="AH34" s="100">
        <f>'Sheet_2 Inputs &amp; Outputs (t)'!AG71*($E34*((1+Inflation_rate)^AH$2))</f>
        <v>0</v>
      </c>
      <c r="AI34" s="100">
        <f>'Sheet_2 Inputs &amp; Outputs (t)'!AH71*($E34*((1+Inflation_rate)^AI$2))</f>
        <v>0</v>
      </c>
      <c r="AJ34" s="100">
        <f>'Sheet_2 Inputs &amp; Outputs (t)'!AI71*($E34*((1+Inflation_rate)^AJ$2))</f>
        <v>0</v>
      </c>
      <c r="AK34" s="100">
        <f>'Sheet_2 Inputs &amp; Outputs (t)'!AJ71*($E34*((1+Inflation_rate)^AK$2))</f>
        <v>0</v>
      </c>
      <c r="AL34" s="100">
        <f>'Sheet_2 Inputs &amp; Outputs (t)'!AK71*($E34*((1+Inflation_rate)^AL$2))</f>
        <v>0</v>
      </c>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s="2" customFormat="1" x14ac:dyDescent="0.3">
      <c r="A35" s="138">
        <f t="shared" si="8"/>
        <v>18.050000000000008</v>
      </c>
      <c r="B35" s="29" t="s">
        <v>87</v>
      </c>
      <c r="C35" s="68" t="str">
        <f>'Sheet_2 Inputs &amp; Outputs (t)'!C72</f>
        <v>Mulch</v>
      </c>
      <c r="D35" s="73"/>
      <c r="E35" s="78">
        <v>0</v>
      </c>
      <c r="F35" s="89" t="s">
        <v>101</v>
      </c>
      <c r="G35" s="101">
        <f t="shared" si="10"/>
        <v>0</v>
      </c>
      <c r="H35" s="100">
        <f>'Sheet_2 Inputs &amp; Outputs (t)'!G72*$E35</f>
        <v>0</v>
      </c>
      <c r="I35" s="100">
        <f>'Sheet_2 Inputs &amp; Outputs (t)'!H72*($E35*((1+Inflation_rate)^I$2))</f>
        <v>0</v>
      </c>
      <c r="J35" s="100">
        <f>'Sheet_2 Inputs &amp; Outputs (t)'!I72*($E35*((1+Inflation_rate)^J$2))</f>
        <v>0</v>
      </c>
      <c r="K35" s="100">
        <f>'Sheet_2 Inputs &amp; Outputs (t)'!J72*($E35*((1+Inflation_rate)^K$2))</f>
        <v>0</v>
      </c>
      <c r="L35" s="100">
        <f>'Sheet_2 Inputs &amp; Outputs (t)'!K72*($E35*((1+Inflation_rate)^L$2))</f>
        <v>0</v>
      </c>
      <c r="M35" s="100">
        <f>'Sheet_2 Inputs &amp; Outputs (t)'!L72*($E35*((1+Inflation_rate)^M$2))</f>
        <v>0</v>
      </c>
      <c r="N35" s="100">
        <f>'Sheet_2 Inputs &amp; Outputs (t)'!M72*($E35*((1+Inflation_rate)^N$2))</f>
        <v>0</v>
      </c>
      <c r="O35" s="100">
        <f>'Sheet_2 Inputs &amp; Outputs (t)'!N72*($E35*((1+Inflation_rate)^O$2))</f>
        <v>0</v>
      </c>
      <c r="P35" s="100">
        <f>'Sheet_2 Inputs &amp; Outputs (t)'!O72*($E35*((1+Inflation_rate)^P$2))</f>
        <v>0</v>
      </c>
      <c r="Q35" s="100">
        <f>'Sheet_2 Inputs &amp; Outputs (t)'!P72*($E35*((1+Inflation_rate)^Q$2))</f>
        <v>0</v>
      </c>
      <c r="R35" s="100">
        <f>'Sheet_2 Inputs &amp; Outputs (t)'!Q72*($E35*((1+Inflation_rate)^R$2))</f>
        <v>0</v>
      </c>
      <c r="S35" s="100">
        <f>'Sheet_2 Inputs &amp; Outputs (t)'!R72*($E35*((1+Inflation_rate)^S$2))</f>
        <v>0</v>
      </c>
      <c r="T35" s="100">
        <f>'Sheet_2 Inputs &amp; Outputs (t)'!S72*($E35*((1+Inflation_rate)^T$2))</f>
        <v>0</v>
      </c>
      <c r="U35" s="100">
        <f>'Sheet_2 Inputs &amp; Outputs (t)'!T72*($E35*((1+Inflation_rate)^U$2))</f>
        <v>0</v>
      </c>
      <c r="V35" s="100">
        <f>'Sheet_2 Inputs &amp; Outputs (t)'!U72*($E35*((1+Inflation_rate)^V$2))</f>
        <v>0</v>
      </c>
      <c r="W35" s="100">
        <f>'Sheet_2 Inputs &amp; Outputs (t)'!V72*($E35*((1+Inflation_rate)^W$2))</f>
        <v>0</v>
      </c>
      <c r="X35" s="100">
        <f>'Sheet_2 Inputs &amp; Outputs (t)'!W72*($E35*((1+Inflation_rate)^X$2))</f>
        <v>0</v>
      </c>
      <c r="Y35" s="100">
        <f>'Sheet_2 Inputs &amp; Outputs (t)'!X72*($E35*((1+Inflation_rate)^Y$2))</f>
        <v>0</v>
      </c>
      <c r="Z35" s="100">
        <f>'Sheet_2 Inputs &amp; Outputs (t)'!Y72*($E35*((1+Inflation_rate)^Z$2))</f>
        <v>0</v>
      </c>
      <c r="AA35" s="100">
        <f>'Sheet_2 Inputs &amp; Outputs (t)'!Z72*($E35*((1+Inflation_rate)^AA$2))</f>
        <v>0</v>
      </c>
      <c r="AB35" s="100">
        <f>'Sheet_2 Inputs &amp; Outputs (t)'!AA72*($E35*((1+Inflation_rate)^AB$2))</f>
        <v>0</v>
      </c>
      <c r="AC35" s="100">
        <f>'Sheet_2 Inputs &amp; Outputs (t)'!AB72*($E35*((1+Inflation_rate)^AC$2))</f>
        <v>0</v>
      </c>
      <c r="AD35" s="100">
        <f>'Sheet_2 Inputs &amp; Outputs (t)'!AC72*($E35*((1+Inflation_rate)^AD$2))</f>
        <v>0</v>
      </c>
      <c r="AE35" s="100">
        <f>'Sheet_2 Inputs &amp; Outputs (t)'!AD72*($E35*((1+Inflation_rate)^AE$2))</f>
        <v>0</v>
      </c>
      <c r="AF35" s="100">
        <f>'Sheet_2 Inputs &amp; Outputs (t)'!AE72*($E35*((1+Inflation_rate)^AF$2))</f>
        <v>0</v>
      </c>
      <c r="AG35" s="100">
        <f>'Sheet_2 Inputs &amp; Outputs (t)'!AF72*($E35*((1+Inflation_rate)^AG$2))</f>
        <v>0</v>
      </c>
      <c r="AH35" s="100">
        <f>'Sheet_2 Inputs &amp; Outputs (t)'!AG72*($E35*((1+Inflation_rate)^AH$2))</f>
        <v>0</v>
      </c>
      <c r="AI35" s="100">
        <f>'Sheet_2 Inputs &amp; Outputs (t)'!AH72*($E35*((1+Inflation_rate)^AI$2))</f>
        <v>0</v>
      </c>
      <c r="AJ35" s="100">
        <f>'Sheet_2 Inputs &amp; Outputs (t)'!AI72*($E35*((1+Inflation_rate)^AJ$2))</f>
        <v>0</v>
      </c>
      <c r="AK35" s="100">
        <f>'Sheet_2 Inputs &amp; Outputs (t)'!AJ72*($E35*((1+Inflation_rate)^AK$2))</f>
        <v>0</v>
      </c>
      <c r="AL35" s="100">
        <f>'Sheet_2 Inputs &amp; Outputs (t)'!AK72*($E35*((1+Inflation_rate)^AL$2))</f>
        <v>0</v>
      </c>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64" s="2" customFormat="1" x14ac:dyDescent="0.3">
      <c r="A36" s="138">
        <f t="shared" si="8"/>
        <v>18.060000000000009</v>
      </c>
      <c r="B36" s="29" t="s">
        <v>88</v>
      </c>
      <c r="C36" s="68" t="str">
        <f>'Sheet_2 Inputs &amp; Outputs (t)'!C73</f>
        <v>other</v>
      </c>
      <c r="D36" s="73"/>
      <c r="E36" s="78">
        <v>0</v>
      </c>
      <c r="F36" s="89" t="s">
        <v>101</v>
      </c>
      <c r="G36" s="101">
        <f t="shared" si="10"/>
        <v>0</v>
      </c>
      <c r="H36" s="100">
        <f>'Sheet_2 Inputs &amp; Outputs (t)'!G73*$E36</f>
        <v>0</v>
      </c>
      <c r="I36" s="100">
        <f>'Sheet_2 Inputs &amp; Outputs (t)'!H73*($E36*((1+Inflation_rate)^I$2))</f>
        <v>0</v>
      </c>
      <c r="J36" s="100">
        <f>'Sheet_2 Inputs &amp; Outputs (t)'!I73*($E36*((1+Inflation_rate)^J$2))</f>
        <v>0</v>
      </c>
      <c r="K36" s="100">
        <f>'Sheet_2 Inputs &amp; Outputs (t)'!J73*($E36*((1+Inflation_rate)^K$2))</f>
        <v>0</v>
      </c>
      <c r="L36" s="100">
        <f>'Sheet_2 Inputs &amp; Outputs (t)'!K73*($E36*((1+Inflation_rate)^L$2))</f>
        <v>0</v>
      </c>
      <c r="M36" s="100">
        <f>'Sheet_2 Inputs &amp; Outputs (t)'!L73*($E36*((1+Inflation_rate)^M$2))</f>
        <v>0</v>
      </c>
      <c r="N36" s="100">
        <f>'Sheet_2 Inputs &amp; Outputs (t)'!M73*($E36*((1+Inflation_rate)^N$2))</f>
        <v>0</v>
      </c>
      <c r="O36" s="100">
        <f>'Sheet_2 Inputs &amp; Outputs (t)'!N73*($E36*((1+Inflation_rate)^O$2))</f>
        <v>0</v>
      </c>
      <c r="P36" s="100">
        <f>'Sheet_2 Inputs &amp; Outputs (t)'!O73*($E36*((1+Inflation_rate)^P$2))</f>
        <v>0</v>
      </c>
      <c r="Q36" s="100">
        <f>'Sheet_2 Inputs &amp; Outputs (t)'!P73*($E36*((1+Inflation_rate)^Q$2))</f>
        <v>0</v>
      </c>
      <c r="R36" s="100">
        <f>'Sheet_2 Inputs &amp; Outputs (t)'!Q73*($E36*((1+Inflation_rate)^R$2))</f>
        <v>0</v>
      </c>
      <c r="S36" s="100">
        <f>'Sheet_2 Inputs &amp; Outputs (t)'!R73*($E36*((1+Inflation_rate)^S$2))</f>
        <v>0</v>
      </c>
      <c r="T36" s="100">
        <f>'Sheet_2 Inputs &amp; Outputs (t)'!S73*($E36*((1+Inflation_rate)^T$2))</f>
        <v>0</v>
      </c>
      <c r="U36" s="100">
        <f>'Sheet_2 Inputs &amp; Outputs (t)'!T73*($E36*((1+Inflation_rate)^U$2))</f>
        <v>0</v>
      </c>
      <c r="V36" s="100">
        <f>'Sheet_2 Inputs &amp; Outputs (t)'!U73*($E36*((1+Inflation_rate)^V$2))</f>
        <v>0</v>
      </c>
      <c r="W36" s="100">
        <f>'Sheet_2 Inputs &amp; Outputs (t)'!V73*($E36*((1+Inflation_rate)^W$2))</f>
        <v>0</v>
      </c>
      <c r="X36" s="100">
        <f>'Sheet_2 Inputs &amp; Outputs (t)'!W73*($E36*((1+Inflation_rate)^X$2))</f>
        <v>0</v>
      </c>
      <c r="Y36" s="100">
        <f>'Sheet_2 Inputs &amp; Outputs (t)'!X73*($E36*((1+Inflation_rate)^Y$2))</f>
        <v>0</v>
      </c>
      <c r="Z36" s="100">
        <f>'Sheet_2 Inputs &amp; Outputs (t)'!Y73*($E36*((1+Inflation_rate)^Z$2))</f>
        <v>0</v>
      </c>
      <c r="AA36" s="100">
        <f>'Sheet_2 Inputs &amp; Outputs (t)'!Z73*($E36*((1+Inflation_rate)^AA$2))</f>
        <v>0</v>
      </c>
      <c r="AB36" s="100">
        <f>'Sheet_2 Inputs &amp; Outputs (t)'!AA73*($E36*((1+Inflation_rate)^AB$2))</f>
        <v>0</v>
      </c>
      <c r="AC36" s="100">
        <f>'Sheet_2 Inputs &amp; Outputs (t)'!AB73*($E36*((1+Inflation_rate)^AC$2))</f>
        <v>0</v>
      </c>
      <c r="AD36" s="100">
        <f>'Sheet_2 Inputs &amp; Outputs (t)'!AC73*($E36*((1+Inflation_rate)^AD$2))</f>
        <v>0</v>
      </c>
      <c r="AE36" s="100">
        <f>'Sheet_2 Inputs &amp; Outputs (t)'!AD73*($E36*((1+Inflation_rate)^AE$2))</f>
        <v>0</v>
      </c>
      <c r="AF36" s="100">
        <f>'Sheet_2 Inputs &amp; Outputs (t)'!AE73*($E36*((1+Inflation_rate)^AF$2))</f>
        <v>0</v>
      </c>
      <c r="AG36" s="100">
        <f>'Sheet_2 Inputs &amp; Outputs (t)'!AF73*($E36*((1+Inflation_rate)^AG$2))</f>
        <v>0</v>
      </c>
      <c r="AH36" s="100">
        <f>'Sheet_2 Inputs &amp; Outputs (t)'!AG73*($E36*((1+Inflation_rate)^AH$2))</f>
        <v>0</v>
      </c>
      <c r="AI36" s="100">
        <f>'Sheet_2 Inputs &amp; Outputs (t)'!AH73*($E36*((1+Inflation_rate)^AI$2))</f>
        <v>0</v>
      </c>
      <c r="AJ36" s="100">
        <f>'Sheet_2 Inputs &amp; Outputs (t)'!AI73*($E36*((1+Inflation_rate)^AJ$2))</f>
        <v>0</v>
      </c>
      <c r="AK36" s="100">
        <f>'Sheet_2 Inputs &amp; Outputs (t)'!AJ73*($E36*((1+Inflation_rate)^AK$2))</f>
        <v>0</v>
      </c>
      <c r="AL36" s="100">
        <f>'Sheet_2 Inputs &amp; Outputs (t)'!AK73*($E36*((1+Inflation_rate)^AL$2))</f>
        <v>0</v>
      </c>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row>
    <row r="37" spans="1:64" s="2" customFormat="1" x14ac:dyDescent="0.3">
      <c r="A37" s="138">
        <f t="shared" si="8"/>
        <v>18.070000000000011</v>
      </c>
      <c r="B37" s="29" t="s">
        <v>89</v>
      </c>
      <c r="C37" s="68" t="str">
        <f>'Sheet_2 Inputs &amp; Outputs (t)'!C74</f>
        <v>other</v>
      </c>
      <c r="D37" s="73"/>
      <c r="E37" s="78">
        <v>0</v>
      </c>
      <c r="F37" s="89" t="s">
        <v>101</v>
      </c>
      <c r="G37" s="101">
        <f t="shared" si="10"/>
        <v>0</v>
      </c>
      <c r="H37" s="100">
        <f>'Sheet_2 Inputs &amp; Outputs (t)'!G74*$E37</f>
        <v>0</v>
      </c>
      <c r="I37" s="100">
        <f>'Sheet_2 Inputs &amp; Outputs (t)'!H74*($E37*((1+Inflation_rate)^I$2))</f>
        <v>0</v>
      </c>
      <c r="J37" s="100">
        <f>'Sheet_2 Inputs &amp; Outputs (t)'!I74*($E37*((1+Inflation_rate)^J$2))</f>
        <v>0</v>
      </c>
      <c r="K37" s="100">
        <f>'Sheet_2 Inputs &amp; Outputs (t)'!J74*($E37*((1+Inflation_rate)^K$2))</f>
        <v>0</v>
      </c>
      <c r="L37" s="100">
        <f>'Sheet_2 Inputs &amp; Outputs (t)'!K74*($E37*((1+Inflation_rate)^L$2))</f>
        <v>0</v>
      </c>
      <c r="M37" s="100">
        <f>'Sheet_2 Inputs &amp; Outputs (t)'!L74*($E37*((1+Inflation_rate)^M$2))</f>
        <v>0</v>
      </c>
      <c r="N37" s="100">
        <f>'Sheet_2 Inputs &amp; Outputs (t)'!M74*($E37*((1+Inflation_rate)^N$2))</f>
        <v>0</v>
      </c>
      <c r="O37" s="100">
        <f>'Sheet_2 Inputs &amp; Outputs (t)'!N74*($E37*((1+Inflation_rate)^O$2))</f>
        <v>0</v>
      </c>
      <c r="P37" s="100">
        <f>'Sheet_2 Inputs &amp; Outputs (t)'!O74*($E37*((1+Inflation_rate)^P$2))</f>
        <v>0</v>
      </c>
      <c r="Q37" s="100">
        <f>'Sheet_2 Inputs &amp; Outputs (t)'!P74*($E37*((1+Inflation_rate)^Q$2))</f>
        <v>0</v>
      </c>
      <c r="R37" s="100">
        <f>'Sheet_2 Inputs &amp; Outputs (t)'!Q74*($E37*((1+Inflation_rate)^R$2))</f>
        <v>0</v>
      </c>
      <c r="S37" s="100">
        <f>'Sheet_2 Inputs &amp; Outputs (t)'!R74*($E37*((1+Inflation_rate)^S$2))</f>
        <v>0</v>
      </c>
      <c r="T37" s="100">
        <f>'Sheet_2 Inputs &amp; Outputs (t)'!S74*($E37*((1+Inflation_rate)^T$2))</f>
        <v>0</v>
      </c>
      <c r="U37" s="100">
        <f>'Sheet_2 Inputs &amp; Outputs (t)'!T74*($E37*((1+Inflation_rate)^U$2))</f>
        <v>0</v>
      </c>
      <c r="V37" s="100">
        <f>'Sheet_2 Inputs &amp; Outputs (t)'!U74*($E37*((1+Inflation_rate)^V$2))</f>
        <v>0</v>
      </c>
      <c r="W37" s="100">
        <f>'Sheet_2 Inputs &amp; Outputs (t)'!V74*($E37*((1+Inflation_rate)^W$2))</f>
        <v>0</v>
      </c>
      <c r="X37" s="100">
        <f>'Sheet_2 Inputs &amp; Outputs (t)'!W74*($E37*((1+Inflation_rate)^X$2))</f>
        <v>0</v>
      </c>
      <c r="Y37" s="100">
        <f>'Sheet_2 Inputs &amp; Outputs (t)'!X74*($E37*((1+Inflation_rate)^Y$2))</f>
        <v>0</v>
      </c>
      <c r="Z37" s="100">
        <f>'Sheet_2 Inputs &amp; Outputs (t)'!Y74*($E37*((1+Inflation_rate)^Z$2))</f>
        <v>0</v>
      </c>
      <c r="AA37" s="100">
        <f>'Sheet_2 Inputs &amp; Outputs (t)'!Z74*($E37*((1+Inflation_rate)^AA$2))</f>
        <v>0</v>
      </c>
      <c r="AB37" s="100">
        <f>'Sheet_2 Inputs &amp; Outputs (t)'!AA74*($E37*((1+Inflation_rate)^AB$2))</f>
        <v>0</v>
      </c>
      <c r="AC37" s="100">
        <f>'Sheet_2 Inputs &amp; Outputs (t)'!AB74*($E37*((1+Inflation_rate)^AC$2))</f>
        <v>0</v>
      </c>
      <c r="AD37" s="100">
        <f>'Sheet_2 Inputs &amp; Outputs (t)'!AC74*($E37*((1+Inflation_rate)^AD$2))</f>
        <v>0</v>
      </c>
      <c r="AE37" s="100">
        <f>'Sheet_2 Inputs &amp; Outputs (t)'!AD74*($E37*((1+Inflation_rate)^AE$2))</f>
        <v>0</v>
      </c>
      <c r="AF37" s="100">
        <f>'Sheet_2 Inputs &amp; Outputs (t)'!AE74*($E37*((1+Inflation_rate)^AF$2))</f>
        <v>0</v>
      </c>
      <c r="AG37" s="100">
        <f>'Sheet_2 Inputs &amp; Outputs (t)'!AF74*($E37*((1+Inflation_rate)^AG$2))</f>
        <v>0</v>
      </c>
      <c r="AH37" s="100">
        <f>'Sheet_2 Inputs &amp; Outputs (t)'!AG74*($E37*((1+Inflation_rate)^AH$2))</f>
        <v>0</v>
      </c>
      <c r="AI37" s="100">
        <f>'Sheet_2 Inputs &amp; Outputs (t)'!AH74*($E37*((1+Inflation_rate)^AI$2))</f>
        <v>0</v>
      </c>
      <c r="AJ37" s="100">
        <f>'Sheet_2 Inputs &amp; Outputs (t)'!AI74*($E37*((1+Inflation_rate)^AJ$2))</f>
        <v>0</v>
      </c>
      <c r="AK37" s="100">
        <f>'Sheet_2 Inputs &amp; Outputs (t)'!AJ74*($E37*((1+Inflation_rate)^AK$2))</f>
        <v>0</v>
      </c>
      <c r="AL37" s="100">
        <f>'Sheet_2 Inputs &amp; Outputs (t)'!AK74*($E37*((1+Inflation_rate)^AL$2))</f>
        <v>0</v>
      </c>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64" s="2" customFormat="1" x14ac:dyDescent="0.3">
      <c r="A38" s="138">
        <f t="shared" si="8"/>
        <v>18.080000000000013</v>
      </c>
      <c r="B38" s="29" t="s">
        <v>90</v>
      </c>
      <c r="C38" s="68" t="str">
        <f>'Sheet_2 Inputs &amp; Outputs (t)'!C75</f>
        <v>other</v>
      </c>
      <c r="D38" s="73"/>
      <c r="E38" s="78">
        <v>0</v>
      </c>
      <c r="F38" s="89" t="s">
        <v>101</v>
      </c>
      <c r="G38" s="101">
        <f t="shared" si="9"/>
        <v>0</v>
      </c>
      <c r="H38" s="100">
        <f>'Sheet_2 Inputs &amp; Outputs (t)'!G75*$E38</f>
        <v>0</v>
      </c>
      <c r="I38" s="100">
        <f>'Sheet_2 Inputs &amp; Outputs (t)'!H75*($E38*((1+Inflation_rate)^I$2))</f>
        <v>0</v>
      </c>
      <c r="J38" s="100">
        <f>'Sheet_2 Inputs &amp; Outputs (t)'!I75*($E38*((1+Inflation_rate)^J$2))</f>
        <v>0</v>
      </c>
      <c r="K38" s="100">
        <f>'Sheet_2 Inputs &amp; Outputs (t)'!J75*($E38*((1+Inflation_rate)^K$2))</f>
        <v>0</v>
      </c>
      <c r="L38" s="100">
        <f>'Sheet_2 Inputs &amp; Outputs (t)'!K75*($E38*((1+Inflation_rate)^L$2))</f>
        <v>0</v>
      </c>
      <c r="M38" s="100">
        <f>'Sheet_2 Inputs &amp; Outputs (t)'!L75*($E38*((1+Inflation_rate)^M$2))</f>
        <v>0</v>
      </c>
      <c r="N38" s="100">
        <f>'Sheet_2 Inputs &amp; Outputs (t)'!M75*($E38*((1+Inflation_rate)^N$2))</f>
        <v>0</v>
      </c>
      <c r="O38" s="100">
        <f>'Sheet_2 Inputs &amp; Outputs (t)'!N75*($E38*((1+Inflation_rate)^O$2))</f>
        <v>0</v>
      </c>
      <c r="P38" s="100">
        <f>'Sheet_2 Inputs &amp; Outputs (t)'!O75*($E38*((1+Inflation_rate)^P$2))</f>
        <v>0</v>
      </c>
      <c r="Q38" s="100">
        <f>'Sheet_2 Inputs &amp; Outputs (t)'!P75*($E38*((1+Inflation_rate)^Q$2))</f>
        <v>0</v>
      </c>
      <c r="R38" s="100">
        <f>'Sheet_2 Inputs &amp; Outputs (t)'!Q75*($E38*((1+Inflation_rate)^R$2))</f>
        <v>0</v>
      </c>
      <c r="S38" s="100">
        <f>'Sheet_2 Inputs &amp; Outputs (t)'!R75*($E38*((1+Inflation_rate)^S$2))</f>
        <v>0</v>
      </c>
      <c r="T38" s="100">
        <f>'Sheet_2 Inputs &amp; Outputs (t)'!S75*($E38*((1+Inflation_rate)^T$2))</f>
        <v>0</v>
      </c>
      <c r="U38" s="100">
        <f>'Sheet_2 Inputs &amp; Outputs (t)'!T75*($E38*((1+Inflation_rate)^U$2))</f>
        <v>0</v>
      </c>
      <c r="V38" s="100">
        <f>'Sheet_2 Inputs &amp; Outputs (t)'!U75*($E38*((1+Inflation_rate)^V$2))</f>
        <v>0</v>
      </c>
      <c r="W38" s="100">
        <f>'Sheet_2 Inputs &amp; Outputs (t)'!V75*($E38*((1+Inflation_rate)^W$2))</f>
        <v>0</v>
      </c>
      <c r="X38" s="100">
        <f>'Sheet_2 Inputs &amp; Outputs (t)'!W75*($E38*((1+Inflation_rate)^X$2))</f>
        <v>0</v>
      </c>
      <c r="Y38" s="100">
        <f>'Sheet_2 Inputs &amp; Outputs (t)'!X75*($E38*((1+Inflation_rate)^Y$2))</f>
        <v>0</v>
      </c>
      <c r="Z38" s="100">
        <f>'Sheet_2 Inputs &amp; Outputs (t)'!Y75*($E38*((1+Inflation_rate)^Z$2))</f>
        <v>0</v>
      </c>
      <c r="AA38" s="100">
        <f>'Sheet_2 Inputs &amp; Outputs (t)'!Z75*($E38*((1+Inflation_rate)^AA$2))</f>
        <v>0</v>
      </c>
      <c r="AB38" s="100">
        <f>'Sheet_2 Inputs &amp; Outputs (t)'!AA75*($E38*((1+Inflation_rate)^AB$2))</f>
        <v>0</v>
      </c>
      <c r="AC38" s="100">
        <f>'Sheet_2 Inputs &amp; Outputs (t)'!AB75*($E38*((1+Inflation_rate)^AC$2))</f>
        <v>0</v>
      </c>
      <c r="AD38" s="100">
        <f>'Sheet_2 Inputs &amp; Outputs (t)'!AC75*($E38*((1+Inflation_rate)^AD$2))</f>
        <v>0</v>
      </c>
      <c r="AE38" s="100">
        <f>'Sheet_2 Inputs &amp; Outputs (t)'!AD75*($E38*((1+Inflation_rate)^AE$2))</f>
        <v>0</v>
      </c>
      <c r="AF38" s="100">
        <f>'Sheet_2 Inputs &amp; Outputs (t)'!AE75*($E38*((1+Inflation_rate)^AF$2))</f>
        <v>0</v>
      </c>
      <c r="AG38" s="100">
        <f>'Sheet_2 Inputs &amp; Outputs (t)'!AF75*($E38*((1+Inflation_rate)^AG$2))</f>
        <v>0</v>
      </c>
      <c r="AH38" s="100">
        <f>'Sheet_2 Inputs &amp; Outputs (t)'!AG75*($E38*((1+Inflation_rate)^AH$2))</f>
        <v>0</v>
      </c>
      <c r="AI38" s="100">
        <f>'Sheet_2 Inputs &amp; Outputs (t)'!AH75*($E38*((1+Inflation_rate)^AI$2))</f>
        <v>0</v>
      </c>
      <c r="AJ38" s="100">
        <f>'Sheet_2 Inputs &amp; Outputs (t)'!AI75*($E38*((1+Inflation_rate)^AJ$2))</f>
        <v>0</v>
      </c>
      <c r="AK38" s="100">
        <f>'Sheet_2 Inputs &amp; Outputs (t)'!AJ75*($E38*((1+Inflation_rate)^AK$2))</f>
        <v>0</v>
      </c>
      <c r="AL38" s="100">
        <f>'Sheet_2 Inputs &amp; Outputs (t)'!AK75*($E38*((1+Inflation_rate)^AL$2))</f>
        <v>0</v>
      </c>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row>
    <row r="39" spans="1:64" s="2" customFormat="1" x14ac:dyDescent="0.3">
      <c r="A39" s="138">
        <f t="shared" si="8"/>
        <v>18.090000000000014</v>
      </c>
      <c r="B39" s="29" t="s">
        <v>91</v>
      </c>
      <c r="C39" s="68" t="str">
        <f>'Sheet_2 Inputs &amp; Outputs (t)'!C76</f>
        <v>other</v>
      </c>
      <c r="D39" s="73"/>
      <c r="E39" s="78">
        <v>0</v>
      </c>
      <c r="F39" s="89" t="s">
        <v>101</v>
      </c>
      <c r="G39" s="101">
        <f t="shared" si="9"/>
        <v>0</v>
      </c>
      <c r="H39" s="100">
        <f>'Sheet_2 Inputs &amp; Outputs (t)'!G76*$E39</f>
        <v>0</v>
      </c>
      <c r="I39" s="100">
        <f>'Sheet_2 Inputs &amp; Outputs (t)'!H76*($E39*((1+Inflation_rate)^I$2))</f>
        <v>0</v>
      </c>
      <c r="J39" s="100">
        <f>'Sheet_2 Inputs &amp; Outputs (t)'!I76*($E39*((1+Inflation_rate)^J$2))</f>
        <v>0</v>
      </c>
      <c r="K39" s="100">
        <f>'Sheet_2 Inputs &amp; Outputs (t)'!J76*($E39*((1+Inflation_rate)^K$2))</f>
        <v>0</v>
      </c>
      <c r="L39" s="100">
        <f>'Sheet_2 Inputs &amp; Outputs (t)'!K76*($E39*((1+Inflation_rate)^L$2))</f>
        <v>0</v>
      </c>
      <c r="M39" s="100">
        <f>'Sheet_2 Inputs &amp; Outputs (t)'!L76*($E39*((1+Inflation_rate)^M$2))</f>
        <v>0</v>
      </c>
      <c r="N39" s="100">
        <f>'Sheet_2 Inputs &amp; Outputs (t)'!M76*($E39*((1+Inflation_rate)^N$2))</f>
        <v>0</v>
      </c>
      <c r="O39" s="100">
        <f>'Sheet_2 Inputs &amp; Outputs (t)'!N76*($E39*((1+Inflation_rate)^O$2))</f>
        <v>0</v>
      </c>
      <c r="P39" s="100">
        <f>'Sheet_2 Inputs &amp; Outputs (t)'!O76*($E39*((1+Inflation_rate)^P$2))</f>
        <v>0</v>
      </c>
      <c r="Q39" s="100">
        <f>'Sheet_2 Inputs &amp; Outputs (t)'!P76*($E39*((1+Inflation_rate)^Q$2))</f>
        <v>0</v>
      </c>
      <c r="R39" s="100">
        <f>'Sheet_2 Inputs &amp; Outputs (t)'!Q76*($E39*((1+Inflation_rate)^R$2))</f>
        <v>0</v>
      </c>
      <c r="S39" s="100">
        <f>'Sheet_2 Inputs &amp; Outputs (t)'!R76*($E39*((1+Inflation_rate)^S$2))</f>
        <v>0</v>
      </c>
      <c r="T39" s="100">
        <f>'Sheet_2 Inputs &amp; Outputs (t)'!S76*($E39*((1+Inflation_rate)^T$2))</f>
        <v>0</v>
      </c>
      <c r="U39" s="100">
        <f>'Sheet_2 Inputs &amp; Outputs (t)'!T76*($E39*((1+Inflation_rate)^U$2))</f>
        <v>0</v>
      </c>
      <c r="V39" s="100">
        <f>'Sheet_2 Inputs &amp; Outputs (t)'!U76*($E39*((1+Inflation_rate)^V$2))</f>
        <v>0</v>
      </c>
      <c r="W39" s="100">
        <f>'Sheet_2 Inputs &amp; Outputs (t)'!V76*($E39*((1+Inflation_rate)^W$2))</f>
        <v>0</v>
      </c>
      <c r="X39" s="100">
        <f>'Sheet_2 Inputs &amp; Outputs (t)'!W76*($E39*((1+Inflation_rate)^X$2))</f>
        <v>0</v>
      </c>
      <c r="Y39" s="100">
        <f>'Sheet_2 Inputs &amp; Outputs (t)'!X76*($E39*((1+Inflation_rate)^Y$2))</f>
        <v>0</v>
      </c>
      <c r="Z39" s="100">
        <f>'Sheet_2 Inputs &amp; Outputs (t)'!Y76*($E39*((1+Inflation_rate)^Z$2))</f>
        <v>0</v>
      </c>
      <c r="AA39" s="100">
        <f>'Sheet_2 Inputs &amp; Outputs (t)'!Z76*($E39*((1+Inflation_rate)^AA$2))</f>
        <v>0</v>
      </c>
      <c r="AB39" s="100">
        <f>'Sheet_2 Inputs &amp; Outputs (t)'!AA76*($E39*((1+Inflation_rate)^AB$2))</f>
        <v>0</v>
      </c>
      <c r="AC39" s="100">
        <f>'Sheet_2 Inputs &amp; Outputs (t)'!AB76*($E39*((1+Inflation_rate)^AC$2))</f>
        <v>0</v>
      </c>
      <c r="AD39" s="100">
        <f>'Sheet_2 Inputs &amp; Outputs (t)'!AC76*($E39*((1+Inflation_rate)^AD$2))</f>
        <v>0</v>
      </c>
      <c r="AE39" s="100">
        <f>'Sheet_2 Inputs &amp; Outputs (t)'!AD76*($E39*((1+Inflation_rate)^AE$2))</f>
        <v>0</v>
      </c>
      <c r="AF39" s="100">
        <f>'Sheet_2 Inputs &amp; Outputs (t)'!AE76*($E39*((1+Inflation_rate)^AF$2))</f>
        <v>0</v>
      </c>
      <c r="AG39" s="100">
        <f>'Sheet_2 Inputs &amp; Outputs (t)'!AF76*($E39*((1+Inflation_rate)^AG$2))</f>
        <v>0</v>
      </c>
      <c r="AH39" s="100">
        <f>'Sheet_2 Inputs &amp; Outputs (t)'!AG76*($E39*((1+Inflation_rate)^AH$2))</f>
        <v>0</v>
      </c>
      <c r="AI39" s="100">
        <f>'Sheet_2 Inputs &amp; Outputs (t)'!AH76*($E39*((1+Inflation_rate)^AI$2))</f>
        <v>0</v>
      </c>
      <c r="AJ39" s="100">
        <f>'Sheet_2 Inputs &amp; Outputs (t)'!AI76*($E39*((1+Inflation_rate)^AJ$2))</f>
        <v>0</v>
      </c>
      <c r="AK39" s="100">
        <f>'Sheet_2 Inputs &amp; Outputs (t)'!AJ76*($E39*((1+Inflation_rate)^AK$2))</f>
        <v>0</v>
      </c>
      <c r="AL39" s="100">
        <f>'Sheet_2 Inputs &amp; Outputs (t)'!AK76*($E39*((1+Inflation_rate)^AL$2))</f>
        <v>0</v>
      </c>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row>
    <row r="40" spans="1:64" s="2" customFormat="1" ht="14.4" thickBot="1" x14ac:dyDescent="0.35">
      <c r="A40" s="138">
        <f t="shared" si="8"/>
        <v>18.100000000000016</v>
      </c>
      <c r="B40" s="29" t="s">
        <v>92</v>
      </c>
      <c r="C40" s="68" t="str">
        <f>'Sheet_2 Inputs &amp; Outputs (t)'!C77</f>
        <v>other</v>
      </c>
      <c r="D40" s="75"/>
      <c r="E40" s="79">
        <v>0</v>
      </c>
      <c r="F40" s="89" t="s">
        <v>101</v>
      </c>
      <c r="G40" s="101">
        <f t="shared" si="9"/>
        <v>0</v>
      </c>
      <c r="H40" s="100">
        <f>'Sheet_2 Inputs &amp; Outputs (t)'!G77*$E40</f>
        <v>0</v>
      </c>
      <c r="I40" s="100">
        <f>'Sheet_2 Inputs &amp; Outputs (t)'!H77*($E40*((1+Inflation_rate)^I$2))</f>
        <v>0</v>
      </c>
      <c r="J40" s="100">
        <f>'Sheet_2 Inputs &amp; Outputs (t)'!I77*($E40*((1+Inflation_rate)^J$2))</f>
        <v>0</v>
      </c>
      <c r="K40" s="100">
        <f>'Sheet_2 Inputs &amp; Outputs (t)'!J77*($E40*((1+Inflation_rate)^K$2))</f>
        <v>0</v>
      </c>
      <c r="L40" s="100">
        <f>'Sheet_2 Inputs &amp; Outputs (t)'!K77*($E40*((1+Inflation_rate)^L$2))</f>
        <v>0</v>
      </c>
      <c r="M40" s="100">
        <f>'Sheet_2 Inputs &amp; Outputs (t)'!L77*($E40*((1+Inflation_rate)^M$2))</f>
        <v>0</v>
      </c>
      <c r="N40" s="100">
        <f>'Sheet_2 Inputs &amp; Outputs (t)'!M77*($E40*((1+Inflation_rate)^N$2))</f>
        <v>0</v>
      </c>
      <c r="O40" s="100">
        <f>'Sheet_2 Inputs &amp; Outputs (t)'!N77*($E40*((1+Inflation_rate)^O$2))</f>
        <v>0</v>
      </c>
      <c r="P40" s="100">
        <f>'Sheet_2 Inputs &amp; Outputs (t)'!O77*($E40*((1+Inflation_rate)^P$2))</f>
        <v>0</v>
      </c>
      <c r="Q40" s="100">
        <f>'Sheet_2 Inputs &amp; Outputs (t)'!P77*($E40*((1+Inflation_rate)^Q$2))</f>
        <v>0</v>
      </c>
      <c r="R40" s="100">
        <f>'Sheet_2 Inputs &amp; Outputs (t)'!Q77*($E40*((1+Inflation_rate)^R$2))</f>
        <v>0</v>
      </c>
      <c r="S40" s="100">
        <f>'Sheet_2 Inputs &amp; Outputs (t)'!R77*($E40*((1+Inflation_rate)^S$2))</f>
        <v>0</v>
      </c>
      <c r="T40" s="100">
        <f>'Sheet_2 Inputs &amp; Outputs (t)'!S77*($E40*((1+Inflation_rate)^T$2))</f>
        <v>0</v>
      </c>
      <c r="U40" s="100">
        <f>'Sheet_2 Inputs &amp; Outputs (t)'!T77*($E40*((1+Inflation_rate)^U$2))</f>
        <v>0</v>
      </c>
      <c r="V40" s="100">
        <f>'Sheet_2 Inputs &amp; Outputs (t)'!U77*($E40*((1+Inflation_rate)^V$2))</f>
        <v>0</v>
      </c>
      <c r="W40" s="100">
        <f>'Sheet_2 Inputs &amp; Outputs (t)'!V77*($E40*((1+Inflation_rate)^W$2))</f>
        <v>0</v>
      </c>
      <c r="X40" s="100">
        <f>'Sheet_2 Inputs &amp; Outputs (t)'!W77*($E40*((1+Inflation_rate)^X$2))</f>
        <v>0</v>
      </c>
      <c r="Y40" s="100">
        <f>'Sheet_2 Inputs &amp; Outputs (t)'!X77*($E40*((1+Inflation_rate)^Y$2))</f>
        <v>0</v>
      </c>
      <c r="Z40" s="100">
        <f>'Sheet_2 Inputs &amp; Outputs (t)'!Y77*($E40*((1+Inflation_rate)^Z$2))</f>
        <v>0</v>
      </c>
      <c r="AA40" s="100">
        <f>'Sheet_2 Inputs &amp; Outputs (t)'!Z77*($E40*((1+Inflation_rate)^AA$2))</f>
        <v>0</v>
      </c>
      <c r="AB40" s="100">
        <f>'Sheet_2 Inputs &amp; Outputs (t)'!AA77*($E40*((1+Inflation_rate)^AB$2))</f>
        <v>0</v>
      </c>
      <c r="AC40" s="100">
        <f>'Sheet_2 Inputs &amp; Outputs (t)'!AB77*($E40*((1+Inflation_rate)^AC$2))</f>
        <v>0</v>
      </c>
      <c r="AD40" s="100">
        <f>'Sheet_2 Inputs &amp; Outputs (t)'!AC77*($E40*((1+Inflation_rate)^AD$2))</f>
        <v>0</v>
      </c>
      <c r="AE40" s="100">
        <f>'Sheet_2 Inputs &amp; Outputs (t)'!AD77*($E40*((1+Inflation_rate)^AE$2))</f>
        <v>0</v>
      </c>
      <c r="AF40" s="100">
        <f>'Sheet_2 Inputs &amp; Outputs (t)'!AE77*($E40*((1+Inflation_rate)^AF$2))</f>
        <v>0</v>
      </c>
      <c r="AG40" s="100">
        <f>'Sheet_2 Inputs &amp; Outputs (t)'!AF77*($E40*((1+Inflation_rate)^AG$2))</f>
        <v>0</v>
      </c>
      <c r="AH40" s="100">
        <f>'Sheet_2 Inputs &amp; Outputs (t)'!AG77*($E40*((1+Inflation_rate)^AH$2))</f>
        <v>0</v>
      </c>
      <c r="AI40" s="100">
        <f>'Sheet_2 Inputs &amp; Outputs (t)'!AH77*($E40*((1+Inflation_rate)^AI$2))</f>
        <v>0</v>
      </c>
      <c r="AJ40" s="100">
        <f>'Sheet_2 Inputs &amp; Outputs (t)'!AI77*($E40*((1+Inflation_rate)^AJ$2))</f>
        <v>0</v>
      </c>
      <c r="AK40" s="100">
        <f>'Sheet_2 Inputs &amp; Outputs (t)'!AJ77*($E40*((1+Inflation_rate)^AK$2))</f>
        <v>0</v>
      </c>
      <c r="AL40" s="100">
        <f>'Sheet_2 Inputs &amp; Outputs (t)'!AK77*($E40*((1+Inflation_rate)^AL$2))</f>
        <v>0</v>
      </c>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row>
    <row r="41" spans="1:64" s="2" customFormat="1" ht="15" thickBot="1" x14ac:dyDescent="0.35">
      <c r="A41" s="29"/>
      <c r="B41" s="30" t="s">
        <v>139</v>
      </c>
      <c r="C41" s="58"/>
      <c r="D41" s="58"/>
      <c r="E41" s="31"/>
      <c r="F41" s="92" t="s">
        <v>101</v>
      </c>
      <c r="G41" s="102">
        <f>SUM(H41:AL41)</f>
        <v>0</v>
      </c>
      <c r="H41" s="103">
        <f t="shared" ref="H41:AL41" si="11">SUM(H31:H40)</f>
        <v>0</v>
      </c>
      <c r="I41" s="103">
        <f t="shared" si="11"/>
        <v>0</v>
      </c>
      <c r="J41" s="103">
        <f t="shared" si="11"/>
        <v>0</v>
      </c>
      <c r="K41" s="103">
        <f t="shared" si="11"/>
        <v>0</v>
      </c>
      <c r="L41" s="103">
        <f t="shared" si="11"/>
        <v>0</v>
      </c>
      <c r="M41" s="103">
        <f t="shared" si="11"/>
        <v>0</v>
      </c>
      <c r="N41" s="103">
        <f t="shared" si="11"/>
        <v>0</v>
      </c>
      <c r="O41" s="103">
        <f t="shared" si="11"/>
        <v>0</v>
      </c>
      <c r="P41" s="103">
        <f t="shared" si="11"/>
        <v>0</v>
      </c>
      <c r="Q41" s="103">
        <f t="shared" si="11"/>
        <v>0</v>
      </c>
      <c r="R41" s="103">
        <f t="shared" si="11"/>
        <v>0</v>
      </c>
      <c r="S41" s="103">
        <f t="shared" si="11"/>
        <v>0</v>
      </c>
      <c r="T41" s="103">
        <f t="shared" si="11"/>
        <v>0</v>
      </c>
      <c r="U41" s="103">
        <f t="shared" si="11"/>
        <v>0</v>
      </c>
      <c r="V41" s="103">
        <f t="shared" si="11"/>
        <v>0</v>
      </c>
      <c r="W41" s="103">
        <f t="shared" si="11"/>
        <v>0</v>
      </c>
      <c r="X41" s="103">
        <f t="shared" si="11"/>
        <v>0</v>
      </c>
      <c r="Y41" s="103">
        <f t="shared" si="11"/>
        <v>0</v>
      </c>
      <c r="Z41" s="103">
        <f t="shared" si="11"/>
        <v>0</v>
      </c>
      <c r="AA41" s="103">
        <f t="shared" si="11"/>
        <v>0</v>
      </c>
      <c r="AB41" s="103">
        <f t="shared" si="11"/>
        <v>0</v>
      </c>
      <c r="AC41" s="103">
        <f t="shared" si="11"/>
        <v>0</v>
      </c>
      <c r="AD41" s="103">
        <f t="shared" si="11"/>
        <v>0</v>
      </c>
      <c r="AE41" s="103">
        <f t="shared" si="11"/>
        <v>0</v>
      </c>
      <c r="AF41" s="103">
        <f t="shared" si="11"/>
        <v>0</v>
      </c>
      <c r="AG41" s="103">
        <f t="shared" si="11"/>
        <v>0</v>
      </c>
      <c r="AH41" s="103">
        <f t="shared" si="11"/>
        <v>0</v>
      </c>
      <c r="AI41" s="103">
        <f t="shared" si="11"/>
        <v>0</v>
      </c>
      <c r="AJ41" s="103">
        <f t="shared" si="11"/>
        <v>0</v>
      </c>
      <c r="AK41" s="103">
        <f t="shared" si="11"/>
        <v>0</v>
      </c>
      <c r="AL41" s="103">
        <f t="shared" si="11"/>
        <v>0</v>
      </c>
    </row>
    <row r="43" spans="1:64" ht="14.4" thickBot="1" x14ac:dyDescent="0.35"/>
    <row r="44" spans="1:64" s="2" customFormat="1" ht="24" thickBot="1" x14ac:dyDescent="0.35">
      <c r="A44" s="40" t="s">
        <v>187</v>
      </c>
      <c r="B44" s="48"/>
      <c r="C44" s="48"/>
      <c r="D44" s="70"/>
      <c r="E44" s="43"/>
      <c r="F44" s="95"/>
      <c r="G44" s="95"/>
      <c r="H44" s="95"/>
      <c r="I44" s="95"/>
      <c r="J44" s="95"/>
      <c r="K44" s="242"/>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6"/>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row>
    <row r="45" spans="1:64" s="36" customFormat="1" ht="14.4" thickBot="1" x14ac:dyDescent="0.35">
      <c r="A45" s="49">
        <v>19</v>
      </c>
      <c r="B45" s="33" t="s">
        <v>188</v>
      </c>
      <c r="C45" s="33"/>
      <c r="D45" s="33"/>
      <c r="E45" s="64"/>
      <c r="F45" s="91"/>
      <c r="G45" s="141" t="s">
        <v>133</v>
      </c>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row>
    <row r="46" spans="1:64" s="2" customFormat="1" x14ac:dyDescent="0.3">
      <c r="A46" s="138">
        <f>A45+0.01</f>
        <v>19.010000000000002</v>
      </c>
      <c r="B46" s="29" t="s">
        <v>194</v>
      </c>
      <c r="C46" s="29"/>
      <c r="D46" s="72"/>
      <c r="E46" s="77"/>
      <c r="F46" s="89" t="s">
        <v>101</v>
      </c>
      <c r="G46" s="99">
        <f>SUM(H46:AL46)</f>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07">
        <v>0</v>
      </c>
      <c r="X46" s="107">
        <v>0</v>
      </c>
      <c r="Y46" s="107">
        <v>0</v>
      </c>
      <c r="Z46" s="107">
        <v>0</v>
      </c>
      <c r="AA46" s="107">
        <v>0</v>
      </c>
      <c r="AB46" s="107">
        <v>0</v>
      </c>
      <c r="AC46" s="107">
        <v>0</v>
      </c>
      <c r="AD46" s="107">
        <v>0</v>
      </c>
      <c r="AE46" s="107">
        <v>0</v>
      </c>
      <c r="AF46" s="107">
        <v>0</v>
      </c>
      <c r="AG46" s="107">
        <v>0</v>
      </c>
      <c r="AH46" s="107">
        <v>0</v>
      </c>
      <c r="AI46" s="107">
        <v>0</v>
      </c>
      <c r="AJ46" s="107">
        <v>0</v>
      </c>
      <c r="AK46" s="107">
        <v>0</v>
      </c>
      <c r="AL46" s="107">
        <v>0</v>
      </c>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row>
    <row r="47" spans="1:64" s="2" customFormat="1" x14ac:dyDescent="0.3">
      <c r="A47" s="138">
        <f t="shared" ref="A47:A55" si="12">A46+0.01</f>
        <v>19.020000000000003</v>
      </c>
      <c r="B47" s="29" t="s">
        <v>191</v>
      </c>
      <c r="C47" s="29"/>
      <c r="D47" s="73" t="s">
        <v>208</v>
      </c>
      <c r="E47" s="78">
        <v>80</v>
      </c>
      <c r="F47" s="89" t="s">
        <v>101</v>
      </c>
      <c r="G47" s="101">
        <f t="shared" ref="G47:G55" si="13">SUM(H47:AL47)</f>
        <v>0</v>
      </c>
      <c r="H47" s="100">
        <f>'Sheet_2 Inputs &amp; Outputs (t)'!G12*($E$47*((1+Inflation_rate)^H2))</f>
        <v>0</v>
      </c>
      <c r="I47" s="100">
        <f>'Sheet_2 Inputs &amp; Outputs (t)'!H12*($E$47*((1+Inflation_rate)^I2))</f>
        <v>0</v>
      </c>
      <c r="J47" s="100">
        <f>'Sheet_2 Inputs &amp; Outputs (t)'!I12*($E$47*((1+Inflation_rate)^J2))</f>
        <v>0</v>
      </c>
      <c r="K47" s="100">
        <f>'Sheet_2 Inputs &amp; Outputs (t)'!J12*($E$47*((1+Inflation_rate)^K2))</f>
        <v>0</v>
      </c>
      <c r="L47" s="100">
        <f>'Sheet_2 Inputs &amp; Outputs (t)'!K12*($E$47*((1+Inflation_rate)^L2))</f>
        <v>0</v>
      </c>
      <c r="M47" s="100">
        <f>'Sheet_2 Inputs &amp; Outputs (t)'!L12*($E$47*((1+Inflation_rate)^M2))</f>
        <v>0</v>
      </c>
      <c r="N47" s="100">
        <f>'Sheet_2 Inputs &amp; Outputs (t)'!M12*($E$47*((1+Inflation_rate)^N2))</f>
        <v>0</v>
      </c>
      <c r="O47" s="100">
        <f>'Sheet_2 Inputs &amp; Outputs (t)'!N12*($E$47*((1+Inflation_rate)^O2))</f>
        <v>0</v>
      </c>
      <c r="P47" s="100">
        <f>'Sheet_2 Inputs &amp; Outputs (t)'!O12*($E$47*((1+Inflation_rate)^P2))</f>
        <v>0</v>
      </c>
      <c r="Q47" s="100">
        <f>'Sheet_2 Inputs &amp; Outputs (t)'!P12*($E$47*((1+Inflation_rate)^Q2))</f>
        <v>0</v>
      </c>
      <c r="R47" s="100">
        <f>'Sheet_2 Inputs &amp; Outputs (t)'!Q12*($E$47*((1+Inflation_rate)^R2))</f>
        <v>0</v>
      </c>
      <c r="S47" s="100">
        <f>'Sheet_2 Inputs &amp; Outputs (t)'!R12*($E$47*((1+Inflation_rate)^S2))</f>
        <v>0</v>
      </c>
      <c r="T47" s="100">
        <f>'Sheet_2 Inputs &amp; Outputs (t)'!S12*($E$47*((1+Inflation_rate)^T2))</f>
        <v>0</v>
      </c>
      <c r="U47" s="100">
        <f>'Sheet_2 Inputs &amp; Outputs (t)'!T12*($E$47*((1+Inflation_rate)^U2))</f>
        <v>0</v>
      </c>
      <c r="V47" s="100">
        <f>'Sheet_2 Inputs &amp; Outputs (t)'!U12*($E$47*((1+Inflation_rate)^V2))</f>
        <v>0</v>
      </c>
      <c r="W47" s="100">
        <f>'Sheet_2 Inputs &amp; Outputs (t)'!V12*($E$47*((1+Inflation_rate)^W2))</f>
        <v>0</v>
      </c>
      <c r="X47" s="100">
        <f>'Sheet_2 Inputs &amp; Outputs (t)'!W12*($E$47*((1+Inflation_rate)^X2))</f>
        <v>0</v>
      </c>
      <c r="Y47" s="100">
        <f>'Sheet_2 Inputs &amp; Outputs (t)'!X12*($E$47*((1+Inflation_rate)^Y2))</f>
        <v>0</v>
      </c>
      <c r="Z47" s="100">
        <f>'Sheet_2 Inputs &amp; Outputs (t)'!Y12*($E$47*((1+Inflation_rate)^Z2))</f>
        <v>0</v>
      </c>
      <c r="AA47" s="100">
        <f>'Sheet_2 Inputs &amp; Outputs (t)'!Z12*($E$47*((1+Inflation_rate)^AA2))</f>
        <v>0</v>
      </c>
      <c r="AB47" s="100">
        <f>'Sheet_2 Inputs &amp; Outputs (t)'!AA12*($E$47*((1+Inflation_rate)^AB2))</f>
        <v>0</v>
      </c>
      <c r="AC47" s="100">
        <f>'Sheet_2 Inputs &amp; Outputs (t)'!AB12*($E$47*((1+Inflation_rate)^AC2))</f>
        <v>0</v>
      </c>
      <c r="AD47" s="100">
        <f>'Sheet_2 Inputs &amp; Outputs (t)'!AC12*($E$47*((1+Inflation_rate)^AD2))</f>
        <v>0</v>
      </c>
      <c r="AE47" s="100">
        <f>'Sheet_2 Inputs &amp; Outputs (t)'!AD12*($E$47*((1+Inflation_rate)^AE2))</f>
        <v>0</v>
      </c>
      <c r="AF47" s="100">
        <f>'Sheet_2 Inputs &amp; Outputs (t)'!AE12*($E$47*((1+Inflation_rate)^AF2))</f>
        <v>0</v>
      </c>
      <c r="AG47" s="100">
        <f>'Sheet_2 Inputs &amp; Outputs (t)'!AF12*($E$47*((1+Inflation_rate)^AG2))</f>
        <v>0</v>
      </c>
      <c r="AH47" s="100">
        <f>'Sheet_2 Inputs &amp; Outputs (t)'!AG12*($E$47*((1+Inflation_rate)^AH2))</f>
        <v>0</v>
      </c>
      <c r="AI47" s="100">
        <f>'Sheet_2 Inputs &amp; Outputs (t)'!AH12*($E$47*((1+Inflation_rate)^AI2))</f>
        <v>0</v>
      </c>
      <c r="AJ47" s="100">
        <f>'Sheet_2 Inputs &amp; Outputs (t)'!AI12*($E$47*((1+Inflation_rate)^AJ2))</f>
        <v>0</v>
      </c>
      <c r="AK47" s="100">
        <f>'Sheet_2 Inputs &amp; Outputs (t)'!AJ12*($E$47*((1+Inflation_rate)^AK2))</f>
        <v>0</v>
      </c>
      <c r="AL47" s="100">
        <f>'Sheet_2 Inputs &amp; Outputs (t)'!AK12*($E$47*((1+Inflation_rate)^AL2))</f>
        <v>0</v>
      </c>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row>
    <row r="48" spans="1:64" s="2" customFormat="1" x14ac:dyDescent="0.3">
      <c r="A48" s="138">
        <f t="shared" si="12"/>
        <v>19.030000000000005</v>
      </c>
      <c r="B48" s="29" t="s">
        <v>192</v>
      </c>
      <c r="C48" s="29"/>
      <c r="D48" s="73"/>
      <c r="E48" s="78"/>
      <c r="F48" s="89" t="s">
        <v>101</v>
      </c>
      <c r="G48" s="101">
        <f t="shared" si="13"/>
        <v>0</v>
      </c>
      <c r="H48" s="107">
        <v>0</v>
      </c>
      <c r="I48" s="100">
        <f t="shared" ref="I48:AL48" si="14">H48*(1+Inflation_rate)</f>
        <v>0</v>
      </c>
      <c r="J48" s="100">
        <f t="shared" si="14"/>
        <v>0</v>
      </c>
      <c r="K48" s="100">
        <f t="shared" si="14"/>
        <v>0</v>
      </c>
      <c r="L48" s="100">
        <f t="shared" si="14"/>
        <v>0</v>
      </c>
      <c r="M48" s="100">
        <f t="shared" si="14"/>
        <v>0</v>
      </c>
      <c r="N48" s="100">
        <f t="shared" si="14"/>
        <v>0</v>
      </c>
      <c r="O48" s="100">
        <f t="shared" si="14"/>
        <v>0</v>
      </c>
      <c r="P48" s="100">
        <f t="shared" si="14"/>
        <v>0</v>
      </c>
      <c r="Q48" s="100">
        <f t="shared" si="14"/>
        <v>0</v>
      </c>
      <c r="R48" s="100">
        <f t="shared" si="14"/>
        <v>0</v>
      </c>
      <c r="S48" s="100">
        <f t="shared" si="14"/>
        <v>0</v>
      </c>
      <c r="T48" s="100">
        <f t="shared" si="14"/>
        <v>0</v>
      </c>
      <c r="U48" s="100">
        <f t="shared" si="14"/>
        <v>0</v>
      </c>
      <c r="V48" s="100">
        <f t="shared" si="14"/>
        <v>0</v>
      </c>
      <c r="W48" s="100">
        <f t="shared" si="14"/>
        <v>0</v>
      </c>
      <c r="X48" s="100">
        <f t="shared" si="14"/>
        <v>0</v>
      </c>
      <c r="Y48" s="100">
        <f t="shared" si="14"/>
        <v>0</v>
      </c>
      <c r="Z48" s="100">
        <f t="shared" si="14"/>
        <v>0</v>
      </c>
      <c r="AA48" s="100">
        <f t="shared" si="14"/>
        <v>0</v>
      </c>
      <c r="AB48" s="100">
        <f t="shared" si="14"/>
        <v>0</v>
      </c>
      <c r="AC48" s="100">
        <f t="shared" si="14"/>
        <v>0</v>
      </c>
      <c r="AD48" s="100">
        <f t="shared" si="14"/>
        <v>0</v>
      </c>
      <c r="AE48" s="100">
        <f t="shared" si="14"/>
        <v>0</v>
      </c>
      <c r="AF48" s="100">
        <f t="shared" si="14"/>
        <v>0</v>
      </c>
      <c r="AG48" s="100">
        <f t="shared" si="14"/>
        <v>0</v>
      </c>
      <c r="AH48" s="100">
        <f t="shared" si="14"/>
        <v>0</v>
      </c>
      <c r="AI48" s="100">
        <f t="shared" si="14"/>
        <v>0</v>
      </c>
      <c r="AJ48" s="100">
        <f t="shared" si="14"/>
        <v>0</v>
      </c>
      <c r="AK48" s="100">
        <f t="shared" si="14"/>
        <v>0</v>
      </c>
      <c r="AL48" s="100">
        <f t="shared" si="14"/>
        <v>0</v>
      </c>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row>
    <row r="49" spans="1:64" s="2" customFormat="1" x14ac:dyDescent="0.3">
      <c r="A49" s="138">
        <f t="shared" si="12"/>
        <v>19.040000000000006</v>
      </c>
      <c r="B49" s="29" t="s">
        <v>193</v>
      </c>
      <c r="C49" s="29"/>
      <c r="D49" s="73"/>
      <c r="E49" s="78"/>
      <c r="F49" s="89" t="s">
        <v>101</v>
      </c>
      <c r="G49" s="101">
        <f t="shared" si="13"/>
        <v>0</v>
      </c>
      <c r="H49" s="107">
        <v>0</v>
      </c>
      <c r="I49" s="100">
        <f t="shared" ref="I49:AL49" si="15">H49*(1+Inflation_rate)</f>
        <v>0</v>
      </c>
      <c r="J49" s="100">
        <f t="shared" si="15"/>
        <v>0</v>
      </c>
      <c r="K49" s="100">
        <f t="shared" si="15"/>
        <v>0</v>
      </c>
      <c r="L49" s="100">
        <f t="shared" si="15"/>
        <v>0</v>
      </c>
      <c r="M49" s="100">
        <f t="shared" si="15"/>
        <v>0</v>
      </c>
      <c r="N49" s="100">
        <f t="shared" si="15"/>
        <v>0</v>
      </c>
      <c r="O49" s="100">
        <f t="shared" si="15"/>
        <v>0</v>
      </c>
      <c r="P49" s="100">
        <f t="shared" si="15"/>
        <v>0</v>
      </c>
      <c r="Q49" s="100">
        <f t="shared" si="15"/>
        <v>0</v>
      </c>
      <c r="R49" s="100">
        <f t="shared" si="15"/>
        <v>0</v>
      </c>
      <c r="S49" s="100">
        <f t="shared" si="15"/>
        <v>0</v>
      </c>
      <c r="T49" s="100">
        <f t="shared" si="15"/>
        <v>0</v>
      </c>
      <c r="U49" s="100">
        <f t="shared" si="15"/>
        <v>0</v>
      </c>
      <c r="V49" s="100">
        <f t="shared" si="15"/>
        <v>0</v>
      </c>
      <c r="W49" s="100">
        <f t="shared" si="15"/>
        <v>0</v>
      </c>
      <c r="X49" s="100">
        <f t="shared" si="15"/>
        <v>0</v>
      </c>
      <c r="Y49" s="100">
        <f t="shared" si="15"/>
        <v>0</v>
      </c>
      <c r="Z49" s="100">
        <f t="shared" si="15"/>
        <v>0</v>
      </c>
      <c r="AA49" s="100">
        <f t="shared" si="15"/>
        <v>0</v>
      </c>
      <c r="AB49" s="100">
        <f t="shared" si="15"/>
        <v>0</v>
      </c>
      <c r="AC49" s="100">
        <f t="shared" si="15"/>
        <v>0</v>
      </c>
      <c r="AD49" s="100">
        <f t="shared" si="15"/>
        <v>0</v>
      </c>
      <c r="AE49" s="100">
        <f t="shared" si="15"/>
        <v>0</v>
      </c>
      <c r="AF49" s="100">
        <f t="shared" si="15"/>
        <v>0</v>
      </c>
      <c r="AG49" s="100">
        <f t="shared" si="15"/>
        <v>0</v>
      </c>
      <c r="AH49" s="100">
        <f t="shared" si="15"/>
        <v>0</v>
      </c>
      <c r="AI49" s="100">
        <f t="shared" si="15"/>
        <v>0</v>
      </c>
      <c r="AJ49" s="100">
        <f t="shared" si="15"/>
        <v>0</v>
      </c>
      <c r="AK49" s="100">
        <f t="shared" si="15"/>
        <v>0</v>
      </c>
      <c r="AL49" s="100">
        <f t="shared" si="15"/>
        <v>0</v>
      </c>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row>
    <row r="50" spans="1:64" s="2" customFormat="1" x14ac:dyDescent="0.3">
      <c r="A50" s="138">
        <f t="shared" si="12"/>
        <v>19.050000000000008</v>
      </c>
      <c r="B50" s="29" t="s">
        <v>207</v>
      </c>
      <c r="C50" s="29"/>
      <c r="D50" s="73"/>
      <c r="E50" s="78"/>
      <c r="F50" s="89" t="s">
        <v>101</v>
      </c>
      <c r="G50" s="101">
        <f t="shared" si="13"/>
        <v>0</v>
      </c>
      <c r="H50" s="107">
        <v>0</v>
      </c>
      <c r="I50" s="100">
        <f t="shared" ref="I50:AL50" si="16">H50*(1+Inflation_rate)</f>
        <v>0</v>
      </c>
      <c r="J50" s="100">
        <f t="shared" si="16"/>
        <v>0</v>
      </c>
      <c r="K50" s="100">
        <f t="shared" si="16"/>
        <v>0</v>
      </c>
      <c r="L50" s="100">
        <f t="shared" si="16"/>
        <v>0</v>
      </c>
      <c r="M50" s="100">
        <f t="shared" si="16"/>
        <v>0</v>
      </c>
      <c r="N50" s="100">
        <f t="shared" si="16"/>
        <v>0</v>
      </c>
      <c r="O50" s="100">
        <f t="shared" si="16"/>
        <v>0</v>
      </c>
      <c r="P50" s="100">
        <f t="shared" si="16"/>
        <v>0</v>
      </c>
      <c r="Q50" s="100">
        <f t="shared" si="16"/>
        <v>0</v>
      </c>
      <c r="R50" s="100">
        <f t="shared" si="16"/>
        <v>0</v>
      </c>
      <c r="S50" s="100">
        <f t="shared" si="16"/>
        <v>0</v>
      </c>
      <c r="T50" s="100">
        <f t="shared" si="16"/>
        <v>0</v>
      </c>
      <c r="U50" s="100">
        <f t="shared" si="16"/>
        <v>0</v>
      </c>
      <c r="V50" s="100">
        <f t="shared" si="16"/>
        <v>0</v>
      </c>
      <c r="W50" s="100">
        <f t="shared" si="16"/>
        <v>0</v>
      </c>
      <c r="X50" s="100">
        <f t="shared" si="16"/>
        <v>0</v>
      </c>
      <c r="Y50" s="100">
        <f t="shared" si="16"/>
        <v>0</v>
      </c>
      <c r="Z50" s="100">
        <f t="shared" si="16"/>
        <v>0</v>
      </c>
      <c r="AA50" s="100">
        <f t="shared" si="16"/>
        <v>0</v>
      </c>
      <c r="AB50" s="100">
        <f t="shared" si="16"/>
        <v>0</v>
      </c>
      <c r="AC50" s="100">
        <f t="shared" si="16"/>
        <v>0</v>
      </c>
      <c r="AD50" s="100">
        <f t="shared" si="16"/>
        <v>0</v>
      </c>
      <c r="AE50" s="100">
        <f t="shared" si="16"/>
        <v>0</v>
      </c>
      <c r="AF50" s="100">
        <f t="shared" si="16"/>
        <v>0</v>
      </c>
      <c r="AG50" s="100">
        <f t="shared" si="16"/>
        <v>0</v>
      </c>
      <c r="AH50" s="100">
        <f t="shared" si="16"/>
        <v>0</v>
      </c>
      <c r="AI50" s="100">
        <f t="shared" si="16"/>
        <v>0</v>
      </c>
      <c r="AJ50" s="100">
        <f t="shared" si="16"/>
        <v>0</v>
      </c>
      <c r="AK50" s="100">
        <f t="shared" si="16"/>
        <v>0</v>
      </c>
      <c r="AL50" s="100">
        <f t="shared" si="16"/>
        <v>0</v>
      </c>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row>
    <row r="51" spans="1:64" s="2" customFormat="1" x14ac:dyDescent="0.3">
      <c r="A51" s="138">
        <f t="shared" si="12"/>
        <v>19.060000000000009</v>
      </c>
      <c r="B51" s="29" t="s">
        <v>82</v>
      </c>
      <c r="C51" s="29"/>
      <c r="D51" s="73"/>
      <c r="E51" s="78"/>
      <c r="F51" s="89" t="s">
        <v>101</v>
      </c>
      <c r="G51" s="101">
        <f t="shared" si="13"/>
        <v>0</v>
      </c>
      <c r="H51" s="107">
        <v>0</v>
      </c>
      <c r="I51" s="100">
        <f t="shared" ref="I51:AL51" si="17">H51*(1+Inflation_rate)</f>
        <v>0</v>
      </c>
      <c r="J51" s="100">
        <f t="shared" si="17"/>
        <v>0</v>
      </c>
      <c r="K51" s="100">
        <f t="shared" si="17"/>
        <v>0</v>
      </c>
      <c r="L51" s="100">
        <f t="shared" si="17"/>
        <v>0</v>
      </c>
      <c r="M51" s="100">
        <f t="shared" si="17"/>
        <v>0</v>
      </c>
      <c r="N51" s="100">
        <f t="shared" si="17"/>
        <v>0</v>
      </c>
      <c r="O51" s="100">
        <f t="shared" si="17"/>
        <v>0</v>
      </c>
      <c r="P51" s="100">
        <f t="shared" si="17"/>
        <v>0</v>
      </c>
      <c r="Q51" s="100">
        <f t="shared" si="17"/>
        <v>0</v>
      </c>
      <c r="R51" s="100">
        <f t="shared" si="17"/>
        <v>0</v>
      </c>
      <c r="S51" s="100">
        <f t="shared" si="17"/>
        <v>0</v>
      </c>
      <c r="T51" s="100">
        <f t="shared" si="17"/>
        <v>0</v>
      </c>
      <c r="U51" s="100">
        <f t="shared" si="17"/>
        <v>0</v>
      </c>
      <c r="V51" s="100">
        <f t="shared" si="17"/>
        <v>0</v>
      </c>
      <c r="W51" s="100">
        <f t="shared" si="17"/>
        <v>0</v>
      </c>
      <c r="X51" s="100">
        <f t="shared" si="17"/>
        <v>0</v>
      </c>
      <c r="Y51" s="100">
        <f t="shared" si="17"/>
        <v>0</v>
      </c>
      <c r="Z51" s="100">
        <f t="shared" si="17"/>
        <v>0</v>
      </c>
      <c r="AA51" s="100">
        <f t="shared" si="17"/>
        <v>0</v>
      </c>
      <c r="AB51" s="100">
        <f t="shared" si="17"/>
        <v>0</v>
      </c>
      <c r="AC51" s="100">
        <f t="shared" si="17"/>
        <v>0</v>
      </c>
      <c r="AD51" s="100">
        <f t="shared" si="17"/>
        <v>0</v>
      </c>
      <c r="AE51" s="100">
        <f t="shared" si="17"/>
        <v>0</v>
      </c>
      <c r="AF51" s="100">
        <f t="shared" si="17"/>
        <v>0</v>
      </c>
      <c r="AG51" s="100">
        <f t="shared" si="17"/>
        <v>0</v>
      </c>
      <c r="AH51" s="100">
        <f t="shared" si="17"/>
        <v>0</v>
      </c>
      <c r="AI51" s="100">
        <f t="shared" si="17"/>
        <v>0</v>
      </c>
      <c r="AJ51" s="100">
        <f t="shared" si="17"/>
        <v>0</v>
      </c>
      <c r="AK51" s="100">
        <f t="shared" si="17"/>
        <v>0</v>
      </c>
      <c r="AL51" s="100">
        <f t="shared" si="17"/>
        <v>0</v>
      </c>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row>
    <row r="52" spans="1:64" s="2" customFormat="1" x14ac:dyDescent="0.3">
      <c r="A52" s="138">
        <f t="shared" si="12"/>
        <v>19.070000000000011</v>
      </c>
      <c r="B52" s="29" t="s">
        <v>82</v>
      </c>
      <c r="C52" s="29"/>
      <c r="D52" s="73"/>
      <c r="E52" s="78"/>
      <c r="F52" s="89" t="s">
        <v>101</v>
      </c>
      <c r="G52" s="101">
        <f t="shared" si="13"/>
        <v>0</v>
      </c>
      <c r="H52" s="107">
        <v>0</v>
      </c>
      <c r="I52" s="100">
        <f t="shared" ref="I52:AL52" si="18">H52*(1+Inflation_rate)</f>
        <v>0</v>
      </c>
      <c r="J52" s="100">
        <f t="shared" si="18"/>
        <v>0</v>
      </c>
      <c r="K52" s="100">
        <f t="shared" si="18"/>
        <v>0</v>
      </c>
      <c r="L52" s="100">
        <f t="shared" si="18"/>
        <v>0</v>
      </c>
      <c r="M52" s="100">
        <f t="shared" si="18"/>
        <v>0</v>
      </c>
      <c r="N52" s="100">
        <f t="shared" si="18"/>
        <v>0</v>
      </c>
      <c r="O52" s="100">
        <f t="shared" si="18"/>
        <v>0</v>
      </c>
      <c r="P52" s="100">
        <f t="shared" si="18"/>
        <v>0</v>
      </c>
      <c r="Q52" s="100">
        <f t="shared" si="18"/>
        <v>0</v>
      </c>
      <c r="R52" s="100">
        <f t="shared" si="18"/>
        <v>0</v>
      </c>
      <c r="S52" s="100">
        <f t="shared" si="18"/>
        <v>0</v>
      </c>
      <c r="T52" s="100">
        <f t="shared" si="18"/>
        <v>0</v>
      </c>
      <c r="U52" s="100">
        <f t="shared" si="18"/>
        <v>0</v>
      </c>
      <c r="V52" s="100">
        <f t="shared" si="18"/>
        <v>0</v>
      </c>
      <c r="W52" s="100">
        <f t="shared" si="18"/>
        <v>0</v>
      </c>
      <c r="X52" s="100">
        <f t="shared" si="18"/>
        <v>0</v>
      </c>
      <c r="Y52" s="100">
        <f t="shared" si="18"/>
        <v>0</v>
      </c>
      <c r="Z52" s="100">
        <f t="shared" si="18"/>
        <v>0</v>
      </c>
      <c r="AA52" s="100">
        <f t="shared" si="18"/>
        <v>0</v>
      </c>
      <c r="AB52" s="100">
        <f t="shared" si="18"/>
        <v>0</v>
      </c>
      <c r="AC52" s="100">
        <f t="shared" si="18"/>
        <v>0</v>
      </c>
      <c r="AD52" s="100">
        <f t="shared" si="18"/>
        <v>0</v>
      </c>
      <c r="AE52" s="100">
        <f t="shared" si="18"/>
        <v>0</v>
      </c>
      <c r="AF52" s="100">
        <f t="shared" si="18"/>
        <v>0</v>
      </c>
      <c r="AG52" s="100">
        <f t="shared" si="18"/>
        <v>0</v>
      </c>
      <c r="AH52" s="100">
        <f t="shared" si="18"/>
        <v>0</v>
      </c>
      <c r="AI52" s="100">
        <f t="shared" si="18"/>
        <v>0</v>
      </c>
      <c r="AJ52" s="100">
        <f t="shared" si="18"/>
        <v>0</v>
      </c>
      <c r="AK52" s="100">
        <f t="shared" si="18"/>
        <v>0</v>
      </c>
      <c r="AL52" s="100">
        <f t="shared" si="18"/>
        <v>0</v>
      </c>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row>
    <row r="53" spans="1:64" s="2" customFormat="1" x14ac:dyDescent="0.3">
      <c r="A53" s="138">
        <f t="shared" si="12"/>
        <v>19.080000000000013</v>
      </c>
      <c r="B53" s="29" t="s">
        <v>82</v>
      </c>
      <c r="C53" s="29"/>
      <c r="D53" s="73"/>
      <c r="E53" s="78"/>
      <c r="F53" s="89" t="s">
        <v>101</v>
      </c>
      <c r="G53" s="101">
        <f t="shared" si="13"/>
        <v>0</v>
      </c>
      <c r="H53" s="107">
        <v>0</v>
      </c>
      <c r="I53" s="100">
        <f t="shared" ref="I53:AL53" si="19">H53*(1+Inflation_rate)</f>
        <v>0</v>
      </c>
      <c r="J53" s="100">
        <f t="shared" si="19"/>
        <v>0</v>
      </c>
      <c r="K53" s="100">
        <f t="shared" si="19"/>
        <v>0</v>
      </c>
      <c r="L53" s="100">
        <f t="shared" si="19"/>
        <v>0</v>
      </c>
      <c r="M53" s="100">
        <f t="shared" si="19"/>
        <v>0</v>
      </c>
      <c r="N53" s="100">
        <f t="shared" si="19"/>
        <v>0</v>
      </c>
      <c r="O53" s="100">
        <f t="shared" si="19"/>
        <v>0</v>
      </c>
      <c r="P53" s="100">
        <f t="shared" si="19"/>
        <v>0</v>
      </c>
      <c r="Q53" s="100">
        <f t="shared" si="19"/>
        <v>0</v>
      </c>
      <c r="R53" s="100">
        <f t="shared" si="19"/>
        <v>0</v>
      </c>
      <c r="S53" s="100">
        <f t="shared" si="19"/>
        <v>0</v>
      </c>
      <c r="T53" s="100">
        <f t="shared" si="19"/>
        <v>0</v>
      </c>
      <c r="U53" s="100">
        <f t="shared" si="19"/>
        <v>0</v>
      </c>
      <c r="V53" s="100">
        <f t="shared" si="19"/>
        <v>0</v>
      </c>
      <c r="W53" s="100">
        <f t="shared" si="19"/>
        <v>0</v>
      </c>
      <c r="X53" s="100">
        <f t="shared" si="19"/>
        <v>0</v>
      </c>
      <c r="Y53" s="100">
        <f t="shared" si="19"/>
        <v>0</v>
      </c>
      <c r="Z53" s="100">
        <f t="shared" si="19"/>
        <v>0</v>
      </c>
      <c r="AA53" s="100">
        <f t="shared" si="19"/>
        <v>0</v>
      </c>
      <c r="AB53" s="100">
        <f t="shared" si="19"/>
        <v>0</v>
      </c>
      <c r="AC53" s="100">
        <f t="shared" si="19"/>
        <v>0</v>
      </c>
      <c r="AD53" s="100">
        <f t="shared" si="19"/>
        <v>0</v>
      </c>
      <c r="AE53" s="100">
        <f t="shared" si="19"/>
        <v>0</v>
      </c>
      <c r="AF53" s="100">
        <f t="shared" si="19"/>
        <v>0</v>
      </c>
      <c r="AG53" s="100">
        <f t="shared" si="19"/>
        <v>0</v>
      </c>
      <c r="AH53" s="100">
        <f t="shared" si="19"/>
        <v>0</v>
      </c>
      <c r="AI53" s="100">
        <f t="shared" si="19"/>
        <v>0</v>
      </c>
      <c r="AJ53" s="100">
        <f t="shared" si="19"/>
        <v>0</v>
      </c>
      <c r="AK53" s="100">
        <f t="shared" si="19"/>
        <v>0</v>
      </c>
      <c r="AL53" s="100">
        <f t="shared" si="19"/>
        <v>0</v>
      </c>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row>
    <row r="54" spans="1:64" s="2" customFormat="1" x14ac:dyDescent="0.3">
      <c r="A54" s="138">
        <f t="shared" si="12"/>
        <v>19.090000000000014</v>
      </c>
      <c r="B54" s="29" t="s">
        <v>82</v>
      </c>
      <c r="C54" s="29"/>
      <c r="D54" s="73"/>
      <c r="E54" s="78"/>
      <c r="F54" s="89" t="s">
        <v>101</v>
      </c>
      <c r="G54" s="101">
        <f t="shared" si="13"/>
        <v>0</v>
      </c>
      <c r="H54" s="107">
        <v>0</v>
      </c>
      <c r="I54" s="100">
        <f t="shared" ref="I54:AL54" si="20">H54*(1+Inflation_rate)</f>
        <v>0</v>
      </c>
      <c r="J54" s="100">
        <f t="shared" si="20"/>
        <v>0</v>
      </c>
      <c r="K54" s="100">
        <f t="shared" si="20"/>
        <v>0</v>
      </c>
      <c r="L54" s="100">
        <f t="shared" si="20"/>
        <v>0</v>
      </c>
      <c r="M54" s="100">
        <f t="shared" si="20"/>
        <v>0</v>
      </c>
      <c r="N54" s="100">
        <f t="shared" si="20"/>
        <v>0</v>
      </c>
      <c r="O54" s="100">
        <f t="shared" si="20"/>
        <v>0</v>
      </c>
      <c r="P54" s="100">
        <f t="shared" si="20"/>
        <v>0</v>
      </c>
      <c r="Q54" s="100">
        <f t="shared" si="20"/>
        <v>0</v>
      </c>
      <c r="R54" s="100">
        <f t="shared" si="20"/>
        <v>0</v>
      </c>
      <c r="S54" s="100">
        <f t="shared" si="20"/>
        <v>0</v>
      </c>
      <c r="T54" s="100">
        <f t="shared" si="20"/>
        <v>0</v>
      </c>
      <c r="U54" s="100">
        <f t="shared" si="20"/>
        <v>0</v>
      </c>
      <c r="V54" s="100">
        <f t="shared" si="20"/>
        <v>0</v>
      </c>
      <c r="W54" s="100">
        <f t="shared" si="20"/>
        <v>0</v>
      </c>
      <c r="X54" s="100">
        <f t="shared" si="20"/>
        <v>0</v>
      </c>
      <c r="Y54" s="100">
        <f t="shared" si="20"/>
        <v>0</v>
      </c>
      <c r="Z54" s="100">
        <f t="shared" si="20"/>
        <v>0</v>
      </c>
      <c r="AA54" s="100">
        <f t="shared" si="20"/>
        <v>0</v>
      </c>
      <c r="AB54" s="100">
        <f t="shared" si="20"/>
        <v>0</v>
      </c>
      <c r="AC54" s="100">
        <f t="shared" si="20"/>
        <v>0</v>
      </c>
      <c r="AD54" s="100">
        <f t="shared" si="20"/>
        <v>0</v>
      </c>
      <c r="AE54" s="100">
        <f t="shared" si="20"/>
        <v>0</v>
      </c>
      <c r="AF54" s="100">
        <f t="shared" si="20"/>
        <v>0</v>
      </c>
      <c r="AG54" s="100">
        <f t="shared" si="20"/>
        <v>0</v>
      </c>
      <c r="AH54" s="100">
        <f t="shared" si="20"/>
        <v>0</v>
      </c>
      <c r="AI54" s="100">
        <f t="shared" si="20"/>
        <v>0</v>
      </c>
      <c r="AJ54" s="100">
        <f t="shared" si="20"/>
        <v>0</v>
      </c>
      <c r="AK54" s="100">
        <f t="shared" si="20"/>
        <v>0</v>
      </c>
      <c r="AL54" s="100">
        <f t="shared" si="20"/>
        <v>0</v>
      </c>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row>
    <row r="55" spans="1:64" s="2" customFormat="1" ht="14.4" thickBot="1" x14ac:dyDescent="0.35">
      <c r="A55" s="138">
        <f t="shared" si="12"/>
        <v>19.100000000000016</v>
      </c>
      <c r="B55" s="29" t="s">
        <v>82</v>
      </c>
      <c r="C55" s="29"/>
      <c r="D55" s="75"/>
      <c r="E55" s="79"/>
      <c r="F55" s="89" t="s">
        <v>101</v>
      </c>
      <c r="G55" s="101">
        <f t="shared" si="13"/>
        <v>0</v>
      </c>
      <c r="H55" s="107">
        <v>0</v>
      </c>
      <c r="I55" s="100">
        <f t="shared" ref="I55:AL55" si="21">H55*(1+Inflation_rate)</f>
        <v>0</v>
      </c>
      <c r="J55" s="100">
        <f t="shared" si="21"/>
        <v>0</v>
      </c>
      <c r="K55" s="100">
        <f t="shared" si="21"/>
        <v>0</v>
      </c>
      <c r="L55" s="100">
        <f t="shared" si="21"/>
        <v>0</v>
      </c>
      <c r="M55" s="100">
        <f t="shared" si="21"/>
        <v>0</v>
      </c>
      <c r="N55" s="100">
        <f t="shared" si="21"/>
        <v>0</v>
      </c>
      <c r="O55" s="100">
        <f t="shared" si="21"/>
        <v>0</v>
      </c>
      <c r="P55" s="100">
        <f t="shared" si="21"/>
        <v>0</v>
      </c>
      <c r="Q55" s="100">
        <f t="shared" si="21"/>
        <v>0</v>
      </c>
      <c r="R55" s="100">
        <f t="shared" si="21"/>
        <v>0</v>
      </c>
      <c r="S55" s="100">
        <f t="shared" si="21"/>
        <v>0</v>
      </c>
      <c r="T55" s="100">
        <f t="shared" si="21"/>
        <v>0</v>
      </c>
      <c r="U55" s="100">
        <f t="shared" si="21"/>
        <v>0</v>
      </c>
      <c r="V55" s="100">
        <f t="shared" si="21"/>
        <v>0</v>
      </c>
      <c r="W55" s="100">
        <f t="shared" si="21"/>
        <v>0</v>
      </c>
      <c r="X55" s="100">
        <f t="shared" si="21"/>
        <v>0</v>
      </c>
      <c r="Y55" s="100">
        <f t="shared" si="21"/>
        <v>0</v>
      </c>
      <c r="Z55" s="100">
        <f t="shared" si="21"/>
        <v>0</v>
      </c>
      <c r="AA55" s="100">
        <f t="shared" si="21"/>
        <v>0</v>
      </c>
      <c r="AB55" s="100">
        <f t="shared" si="21"/>
        <v>0</v>
      </c>
      <c r="AC55" s="100">
        <f t="shared" si="21"/>
        <v>0</v>
      </c>
      <c r="AD55" s="100">
        <f t="shared" si="21"/>
        <v>0</v>
      </c>
      <c r="AE55" s="100">
        <f t="shared" si="21"/>
        <v>0</v>
      </c>
      <c r="AF55" s="100">
        <f t="shared" si="21"/>
        <v>0</v>
      </c>
      <c r="AG55" s="100">
        <f t="shared" si="21"/>
        <v>0</v>
      </c>
      <c r="AH55" s="100">
        <f t="shared" si="21"/>
        <v>0</v>
      </c>
      <c r="AI55" s="100">
        <f t="shared" si="21"/>
        <v>0</v>
      </c>
      <c r="AJ55" s="100">
        <f t="shared" si="21"/>
        <v>0</v>
      </c>
      <c r="AK55" s="100">
        <f t="shared" si="21"/>
        <v>0</v>
      </c>
      <c r="AL55" s="100">
        <f t="shared" si="21"/>
        <v>0</v>
      </c>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64" s="2" customFormat="1" ht="15" thickBot="1" x14ac:dyDescent="0.35">
      <c r="A56" s="29"/>
      <c r="B56" s="30" t="s">
        <v>195</v>
      </c>
      <c r="C56" s="58"/>
      <c r="D56" s="58"/>
      <c r="E56" s="31"/>
      <c r="F56" s="92" t="s">
        <v>101</v>
      </c>
      <c r="G56" s="102">
        <f>SUM(H56:AL56)</f>
        <v>0</v>
      </c>
      <c r="H56" s="103">
        <f t="shared" ref="H56:AL56" si="22">SUM(H46:H55)</f>
        <v>0</v>
      </c>
      <c r="I56" s="103">
        <f t="shared" si="22"/>
        <v>0</v>
      </c>
      <c r="J56" s="103">
        <f t="shared" si="22"/>
        <v>0</v>
      </c>
      <c r="K56" s="103">
        <f t="shared" si="22"/>
        <v>0</v>
      </c>
      <c r="L56" s="103">
        <f t="shared" si="22"/>
        <v>0</v>
      </c>
      <c r="M56" s="103">
        <f t="shared" si="22"/>
        <v>0</v>
      </c>
      <c r="N56" s="103">
        <f t="shared" si="22"/>
        <v>0</v>
      </c>
      <c r="O56" s="103">
        <f t="shared" si="22"/>
        <v>0</v>
      </c>
      <c r="P56" s="103">
        <f t="shared" si="22"/>
        <v>0</v>
      </c>
      <c r="Q56" s="103">
        <f t="shared" si="22"/>
        <v>0</v>
      </c>
      <c r="R56" s="103">
        <f t="shared" si="22"/>
        <v>0</v>
      </c>
      <c r="S56" s="103">
        <f t="shared" si="22"/>
        <v>0</v>
      </c>
      <c r="T56" s="103">
        <f t="shared" si="22"/>
        <v>0</v>
      </c>
      <c r="U56" s="103">
        <f t="shared" si="22"/>
        <v>0</v>
      </c>
      <c r="V56" s="103">
        <f t="shared" si="22"/>
        <v>0</v>
      </c>
      <c r="W56" s="103">
        <f t="shared" si="22"/>
        <v>0</v>
      </c>
      <c r="X56" s="103">
        <f t="shared" si="22"/>
        <v>0</v>
      </c>
      <c r="Y56" s="103">
        <f t="shared" si="22"/>
        <v>0</v>
      </c>
      <c r="Z56" s="103">
        <f t="shared" si="22"/>
        <v>0</v>
      </c>
      <c r="AA56" s="103">
        <f t="shared" si="22"/>
        <v>0</v>
      </c>
      <c r="AB56" s="103">
        <f t="shared" si="22"/>
        <v>0</v>
      </c>
      <c r="AC56" s="103">
        <f t="shared" si="22"/>
        <v>0</v>
      </c>
      <c r="AD56" s="103">
        <f t="shared" si="22"/>
        <v>0</v>
      </c>
      <c r="AE56" s="103">
        <f t="shared" si="22"/>
        <v>0</v>
      </c>
      <c r="AF56" s="103">
        <f t="shared" si="22"/>
        <v>0</v>
      </c>
      <c r="AG56" s="103">
        <f t="shared" si="22"/>
        <v>0</v>
      </c>
      <c r="AH56" s="103">
        <f t="shared" si="22"/>
        <v>0</v>
      </c>
      <c r="AI56" s="103">
        <f t="shared" si="22"/>
        <v>0</v>
      </c>
      <c r="AJ56" s="103">
        <f t="shared" si="22"/>
        <v>0</v>
      </c>
      <c r="AK56" s="103">
        <f t="shared" si="22"/>
        <v>0</v>
      </c>
      <c r="AL56" s="103">
        <f t="shared" si="22"/>
        <v>0</v>
      </c>
    </row>
    <row r="57" spans="1:64" s="1" customFormat="1" ht="14.4" x14ac:dyDescent="0.3">
      <c r="A57" s="35"/>
      <c r="B57" s="44"/>
      <c r="C57" s="71"/>
      <c r="D57" s="71"/>
      <c r="E57" s="28"/>
      <c r="F57" s="104"/>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row>
    <row r="58" spans="1:64" s="36" customFormat="1" ht="14.4" thickBot="1" x14ac:dyDescent="0.35">
      <c r="A58" s="49">
        <v>20</v>
      </c>
      <c r="B58" s="33" t="s">
        <v>189</v>
      </c>
      <c r="C58" s="33"/>
      <c r="D58" s="33"/>
      <c r="E58" s="64"/>
      <c r="F58" s="91"/>
      <c r="G58" s="141" t="s">
        <v>133</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row>
    <row r="59" spans="1:64" s="2" customFormat="1" x14ac:dyDescent="0.3">
      <c r="A59" s="138">
        <f>A58+0.01</f>
        <v>20.010000000000002</v>
      </c>
      <c r="B59" s="29" t="s">
        <v>194</v>
      </c>
      <c r="C59" s="29"/>
      <c r="D59" s="72"/>
      <c r="E59" s="77"/>
      <c r="F59" s="89" t="s">
        <v>101</v>
      </c>
      <c r="G59" s="99">
        <f>SUM(H59:AL59)</f>
        <v>0</v>
      </c>
      <c r="H59" s="107">
        <v>0</v>
      </c>
      <c r="I59" s="107">
        <v>0</v>
      </c>
      <c r="J59" s="107">
        <v>0</v>
      </c>
      <c r="K59" s="107">
        <v>0</v>
      </c>
      <c r="L59" s="107">
        <v>0</v>
      </c>
      <c r="M59" s="107">
        <v>0</v>
      </c>
      <c r="N59" s="107">
        <v>0</v>
      </c>
      <c r="O59" s="107">
        <v>0</v>
      </c>
      <c r="P59" s="107">
        <v>0</v>
      </c>
      <c r="Q59" s="107">
        <v>0</v>
      </c>
      <c r="R59" s="107">
        <v>0</v>
      </c>
      <c r="S59" s="107">
        <v>0</v>
      </c>
      <c r="T59" s="107">
        <v>0</v>
      </c>
      <c r="U59" s="107">
        <v>0</v>
      </c>
      <c r="V59" s="107">
        <v>0</v>
      </c>
      <c r="W59" s="107">
        <v>0</v>
      </c>
      <c r="X59" s="107">
        <v>0</v>
      </c>
      <c r="Y59" s="107">
        <v>0</v>
      </c>
      <c r="Z59" s="107">
        <v>0</v>
      </c>
      <c r="AA59" s="107">
        <v>0</v>
      </c>
      <c r="AB59" s="107">
        <v>0</v>
      </c>
      <c r="AC59" s="107">
        <v>0</v>
      </c>
      <c r="AD59" s="107">
        <v>0</v>
      </c>
      <c r="AE59" s="107">
        <v>0</v>
      </c>
      <c r="AF59" s="107">
        <v>0</v>
      </c>
      <c r="AG59" s="107">
        <v>0</v>
      </c>
      <c r="AH59" s="107">
        <v>0</v>
      </c>
      <c r="AI59" s="107">
        <v>0</v>
      </c>
      <c r="AJ59" s="107">
        <v>0</v>
      </c>
      <c r="AK59" s="107">
        <v>0</v>
      </c>
      <c r="AL59" s="107">
        <v>0</v>
      </c>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row>
    <row r="60" spans="1:64" s="2" customFormat="1" x14ac:dyDescent="0.3">
      <c r="A60" s="138">
        <f t="shared" ref="A60:A68" si="23">A59+0.01</f>
        <v>20.020000000000003</v>
      </c>
      <c r="B60" s="29" t="s">
        <v>191</v>
      </c>
      <c r="C60" s="29"/>
      <c r="D60" s="73"/>
      <c r="E60" s="78">
        <v>80</v>
      </c>
      <c r="F60" s="89" t="s">
        <v>101</v>
      </c>
      <c r="G60" s="101">
        <f t="shared" ref="G60:G68" si="24">SUM(H60:AL60)</f>
        <v>0</v>
      </c>
      <c r="H60" s="100">
        <f>'Sheet_2 Inputs &amp; Outputs (t)'!G21*($E$60*((1+Inflation_rate)^H2))</f>
        <v>0</v>
      </c>
      <c r="I60" s="100">
        <f>'Sheet_2 Inputs &amp; Outputs (t)'!H21*($E$60*((1+Inflation_rate)^I2))</f>
        <v>0</v>
      </c>
      <c r="J60" s="100">
        <f>'Sheet_2 Inputs &amp; Outputs (t)'!I21*($E$60*((1+Inflation_rate)^J2))</f>
        <v>0</v>
      </c>
      <c r="K60" s="100">
        <f>'Sheet_2 Inputs &amp; Outputs (t)'!J21*($E$60*((1+Inflation_rate)^K2))</f>
        <v>0</v>
      </c>
      <c r="L60" s="100">
        <f>'Sheet_2 Inputs &amp; Outputs (t)'!K21*($E$60*((1+Inflation_rate)^L2))</f>
        <v>0</v>
      </c>
      <c r="M60" s="100">
        <f>'Sheet_2 Inputs &amp; Outputs (t)'!L21*($E$60*((1+Inflation_rate)^M2))</f>
        <v>0</v>
      </c>
      <c r="N60" s="100">
        <f>'Sheet_2 Inputs &amp; Outputs (t)'!M21*($E$60*((1+Inflation_rate)^N2))</f>
        <v>0</v>
      </c>
      <c r="O60" s="100">
        <f>'Sheet_2 Inputs &amp; Outputs (t)'!N21*($E$60*((1+Inflation_rate)^O2))</f>
        <v>0</v>
      </c>
      <c r="P60" s="100">
        <f>'Sheet_2 Inputs &amp; Outputs (t)'!O21*($E$60*((1+Inflation_rate)^P2))</f>
        <v>0</v>
      </c>
      <c r="Q60" s="100">
        <f>'Sheet_2 Inputs &amp; Outputs (t)'!P21*($E$60*((1+Inflation_rate)^Q2))</f>
        <v>0</v>
      </c>
      <c r="R60" s="100">
        <f>'Sheet_2 Inputs &amp; Outputs (t)'!Q21*($E$60*((1+Inflation_rate)^R2))</f>
        <v>0</v>
      </c>
      <c r="S60" s="100">
        <f>'Sheet_2 Inputs &amp; Outputs (t)'!R21*($E$60*((1+Inflation_rate)^S2))</f>
        <v>0</v>
      </c>
      <c r="T60" s="100">
        <f>'Sheet_2 Inputs &amp; Outputs (t)'!S21*($E$60*((1+Inflation_rate)^T2))</f>
        <v>0</v>
      </c>
      <c r="U60" s="100">
        <f>'Sheet_2 Inputs &amp; Outputs (t)'!T21*($E$60*((1+Inflation_rate)^U2))</f>
        <v>0</v>
      </c>
      <c r="V60" s="100">
        <f>'Sheet_2 Inputs &amp; Outputs (t)'!U21*($E$60*((1+Inflation_rate)^V2))</f>
        <v>0</v>
      </c>
      <c r="W60" s="100">
        <f>'Sheet_2 Inputs &amp; Outputs (t)'!V21*($E$60*((1+Inflation_rate)^W2))</f>
        <v>0</v>
      </c>
      <c r="X60" s="100">
        <f>'Sheet_2 Inputs &amp; Outputs (t)'!W21*($E$60*((1+Inflation_rate)^X2))</f>
        <v>0</v>
      </c>
      <c r="Y60" s="100">
        <f>'Sheet_2 Inputs &amp; Outputs (t)'!X21*($E$60*((1+Inflation_rate)^Y2))</f>
        <v>0</v>
      </c>
      <c r="Z60" s="100">
        <f>'Sheet_2 Inputs &amp; Outputs (t)'!Y21*($E$60*((1+Inflation_rate)^Z2))</f>
        <v>0</v>
      </c>
      <c r="AA60" s="100">
        <f>'Sheet_2 Inputs &amp; Outputs (t)'!Z21*($E$60*((1+Inflation_rate)^AA2))</f>
        <v>0</v>
      </c>
      <c r="AB60" s="100">
        <f>'Sheet_2 Inputs &amp; Outputs (t)'!AA21*($E$60*((1+Inflation_rate)^AB2))</f>
        <v>0</v>
      </c>
      <c r="AC60" s="100">
        <f>'Sheet_2 Inputs &amp; Outputs (t)'!AB21*($E$60*((1+Inflation_rate)^AC2))</f>
        <v>0</v>
      </c>
      <c r="AD60" s="100">
        <f>'Sheet_2 Inputs &amp; Outputs (t)'!AC21*($E$60*((1+Inflation_rate)^AD2))</f>
        <v>0</v>
      </c>
      <c r="AE60" s="100">
        <f>'Sheet_2 Inputs &amp; Outputs (t)'!AD21*($E$60*((1+Inflation_rate)^AE2))</f>
        <v>0</v>
      </c>
      <c r="AF60" s="100">
        <f>'Sheet_2 Inputs &amp; Outputs (t)'!AE21*($E$60*((1+Inflation_rate)^AF2))</f>
        <v>0</v>
      </c>
      <c r="AG60" s="100">
        <f>'Sheet_2 Inputs &amp; Outputs (t)'!AF21*($E$60*((1+Inflation_rate)^AG2))</f>
        <v>0</v>
      </c>
      <c r="AH60" s="100">
        <f>'Sheet_2 Inputs &amp; Outputs (t)'!AG21*($E$60*((1+Inflation_rate)^AH2))</f>
        <v>0</v>
      </c>
      <c r="AI60" s="100">
        <f>'Sheet_2 Inputs &amp; Outputs (t)'!AH21*($E$60*((1+Inflation_rate)^AI2))</f>
        <v>0</v>
      </c>
      <c r="AJ60" s="100">
        <f>'Sheet_2 Inputs &amp; Outputs (t)'!AI21*($E$60*((1+Inflation_rate)^AJ2))</f>
        <v>0</v>
      </c>
      <c r="AK60" s="100">
        <f>'Sheet_2 Inputs &amp; Outputs (t)'!AJ21*($E$60*((1+Inflation_rate)^AK2))</f>
        <v>0</v>
      </c>
      <c r="AL60" s="100">
        <f>'Sheet_2 Inputs &amp; Outputs (t)'!AK21*($E$60*((1+Inflation_rate)^AL2))</f>
        <v>0</v>
      </c>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row>
    <row r="61" spans="1:64" s="2" customFormat="1" x14ac:dyDescent="0.3">
      <c r="A61" s="138">
        <f t="shared" si="23"/>
        <v>20.030000000000005</v>
      </c>
      <c r="B61" s="29" t="s">
        <v>192</v>
      </c>
      <c r="C61" s="29"/>
      <c r="D61" s="73"/>
      <c r="E61" s="78"/>
      <c r="F61" s="89" t="s">
        <v>101</v>
      </c>
      <c r="G61" s="101">
        <f t="shared" si="24"/>
        <v>0</v>
      </c>
      <c r="H61" s="107">
        <v>0</v>
      </c>
      <c r="I61" s="100">
        <f t="shared" ref="I61:AL61" si="25">H61*(1+Inflation_rate)</f>
        <v>0</v>
      </c>
      <c r="J61" s="100">
        <f t="shared" si="25"/>
        <v>0</v>
      </c>
      <c r="K61" s="100">
        <f t="shared" si="25"/>
        <v>0</v>
      </c>
      <c r="L61" s="100">
        <f t="shared" si="25"/>
        <v>0</v>
      </c>
      <c r="M61" s="100">
        <f t="shared" si="25"/>
        <v>0</v>
      </c>
      <c r="N61" s="100">
        <f t="shared" si="25"/>
        <v>0</v>
      </c>
      <c r="O61" s="100">
        <f t="shared" si="25"/>
        <v>0</v>
      </c>
      <c r="P61" s="100">
        <f t="shared" si="25"/>
        <v>0</v>
      </c>
      <c r="Q61" s="100">
        <f t="shared" si="25"/>
        <v>0</v>
      </c>
      <c r="R61" s="100">
        <f t="shared" si="25"/>
        <v>0</v>
      </c>
      <c r="S61" s="100">
        <f t="shared" si="25"/>
        <v>0</v>
      </c>
      <c r="T61" s="100">
        <f t="shared" si="25"/>
        <v>0</v>
      </c>
      <c r="U61" s="100">
        <f t="shared" si="25"/>
        <v>0</v>
      </c>
      <c r="V61" s="100">
        <f t="shared" si="25"/>
        <v>0</v>
      </c>
      <c r="W61" s="100">
        <f t="shared" si="25"/>
        <v>0</v>
      </c>
      <c r="X61" s="100">
        <f t="shared" si="25"/>
        <v>0</v>
      </c>
      <c r="Y61" s="100">
        <f t="shared" si="25"/>
        <v>0</v>
      </c>
      <c r="Z61" s="100">
        <f t="shared" si="25"/>
        <v>0</v>
      </c>
      <c r="AA61" s="100">
        <f t="shared" si="25"/>
        <v>0</v>
      </c>
      <c r="AB61" s="100">
        <f t="shared" si="25"/>
        <v>0</v>
      </c>
      <c r="AC61" s="100">
        <f t="shared" si="25"/>
        <v>0</v>
      </c>
      <c r="AD61" s="100">
        <f t="shared" si="25"/>
        <v>0</v>
      </c>
      <c r="AE61" s="100">
        <f t="shared" si="25"/>
        <v>0</v>
      </c>
      <c r="AF61" s="100">
        <f t="shared" si="25"/>
        <v>0</v>
      </c>
      <c r="AG61" s="100">
        <f t="shared" si="25"/>
        <v>0</v>
      </c>
      <c r="AH61" s="100">
        <f t="shared" si="25"/>
        <v>0</v>
      </c>
      <c r="AI61" s="100">
        <f t="shared" si="25"/>
        <v>0</v>
      </c>
      <c r="AJ61" s="100">
        <f t="shared" si="25"/>
        <v>0</v>
      </c>
      <c r="AK61" s="100">
        <f t="shared" si="25"/>
        <v>0</v>
      </c>
      <c r="AL61" s="100">
        <f t="shared" si="25"/>
        <v>0</v>
      </c>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row>
    <row r="62" spans="1:64" s="2" customFormat="1" x14ac:dyDescent="0.3">
      <c r="A62" s="138">
        <f t="shared" si="23"/>
        <v>20.040000000000006</v>
      </c>
      <c r="B62" s="29" t="s">
        <v>193</v>
      </c>
      <c r="C62" s="29"/>
      <c r="D62" s="74"/>
      <c r="E62" s="78"/>
      <c r="F62" s="89" t="s">
        <v>101</v>
      </c>
      <c r="G62" s="101">
        <f t="shared" si="24"/>
        <v>0</v>
      </c>
      <c r="H62" s="107">
        <v>0</v>
      </c>
      <c r="I62" s="100">
        <f t="shared" ref="I62:AL62" si="26">H62*(1+Inflation_rate)</f>
        <v>0</v>
      </c>
      <c r="J62" s="100">
        <f t="shared" si="26"/>
        <v>0</v>
      </c>
      <c r="K62" s="100">
        <f t="shared" si="26"/>
        <v>0</v>
      </c>
      <c r="L62" s="100">
        <f t="shared" si="26"/>
        <v>0</v>
      </c>
      <c r="M62" s="100">
        <f t="shared" si="26"/>
        <v>0</v>
      </c>
      <c r="N62" s="100">
        <f t="shared" si="26"/>
        <v>0</v>
      </c>
      <c r="O62" s="100">
        <f t="shared" si="26"/>
        <v>0</v>
      </c>
      <c r="P62" s="100">
        <f t="shared" si="26"/>
        <v>0</v>
      </c>
      <c r="Q62" s="100">
        <f t="shared" si="26"/>
        <v>0</v>
      </c>
      <c r="R62" s="100">
        <f t="shared" si="26"/>
        <v>0</v>
      </c>
      <c r="S62" s="100">
        <f t="shared" si="26"/>
        <v>0</v>
      </c>
      <c r="T62" s="100">
        <f t="shared" si="26"/>
        <v>0</v>
      </c>
      <c r="U62" s="100">
        <f t="shared" si="26"/>
        <v>0</v>
      </c>
      <c r="V62" s="100">
        <f t="shared" si="26"/>
        <v>0</v>
      </c>
      <c r="W62" s="100">
        <f t="shared" si="26"/>
        <v>0</v>
      </c>
      <c r="X62" s="100">
        <f t="shared" si="26"/>
        <v>0</v>
      </c>
      <c r="Y62" s="100">
        <f t="shared" si="26"/>
        <v>0</v>
      </c>
      <c r="Z62" s="100">
        <f t="shared" si="26"/>
        <v>0</v>
      </c>
      <c r="AA62" s="100">
        <f t="shared" si="26"/>
        <v>0</v>
      </c>
      <c r="AB62" s="100">
        <f t="shared" si="26"/>
        <v>0</v>
      </c>
      <c r="AC62" s="100">
        <f t="shared" si="26"/>
        <v>0</v>
      </c>
      <c r="AD62" s="100">
        <f t="shared" si="26"/>
        <v>0</v>
      </c>
      <c r="AE62" s="100">
        <f t="shared" si="26"/>
        <v>0</v>
      </c>
      <c r="AF62" s="100">
        <f t="shared" si="26"/>
        <v>0</v>
      </c>
      <c r="AG62" s="100">
        <f t="shared" si="26"/>
        <v>0</v>
      </c>
      <c r="AH62" s="100">
        <f t="shared" si="26"/>
        <v>0</v>
      </c>
      <c r="AI62" s="100">
        <f t="shared" si="26"/>
        <v>0</v>
      </c>
      <c r="AJ62" s="100">
        <f t="shared" si="26"/>
        <v>0</v>
      </c>
      <c r="AK62" s="100">
        <f t="shared" si="26"/>
        <v>0</v>
      </c>
      <c r="AL62" s="100">
        <f t="shared" si="26"/>
        <v>0</v>
      </c>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row>
    <row r="63" spans="1:64" s="2" customFormat="1" x14ac:dyDescent="0.3">
      <c r="A63" s="138">
        <f t="shared" si="23"/>
        <v>20.050000000000008</v>
      </c>
      <c r="B63" s="29" t="s">
        <v>207</v>
      </c>
      <c r="C63" s="29"/>
      <c r="D63" s="73"/>
      <c r="E63" s="78"/>
      <c r="F63" s="89" t="s">
        <v>101</v>
      </c>
      <c r="G63" s="101">
        <f t="shared" si="24"/>
        <v>0</v>
      </c>
      <c r="H63" s="107">
        <v>0</v>
      </c>
      <c r="I63" s="100">
        <f t="shared" ref="I63:AL63" si="27">H63*(1+Inflation_rate)</f>
        <v>0</v>
      </c>
      <c r="J63" s="100">
        <f t="shared" si="27"/>
        <v>0</v>
      </c>
      <c r="K63" s="100">
        <f t="shared" si="27"/>
        <v>0</v>
      </c>
      <c r="L63" s="100">
        <f t="shared" si="27"/>
        <v>0</v>
      </c>
      <c r="M63" s="100">
        <f t="shared" si="27"/>
        <v>0</v>
      </c>
      <c r="N63" s="100">
        <f t="shared" si="27"/>
        <v>0</v>
      </c>
      <c r="O63" s="100">
        <f t="shared" si="27"/>
        <v>0</v>
      </c>
      <c r="P63" s="100">
        <f t="shared" si="27"/>
        <v>0</v>
      </c>
      <c r="Q63" s="100">
        <f t="shared" si="27"/>
        <v>0</v>
      </c>
      <c r="R63" s="100">
        <f t="shared" si="27"/>
        <v>0</v>
      </c>
      <c r="S63" s="100">
        <f t="shared" si="27"/>
        <v>0</v>
      </c>
      <c r="T63" s="100">
        <f t="shared" si="27"/>
        <v>0</v>
      </c>
      <c r="U63" s="100">
        <f t="shared" si="27"/>
        <v>0</v>
      </c>
      <c r="V63" s="100">
        <f t="shared" si="27"/>
        <v>0</v>
      </c>
      <c r="W63" s="100">
        <f t="shared" si="27"/>
        <v>0</v>
      </c>
      <c r="X63" s="100">
        <f t="shared" si="27"/>
        <v>0</v>
      </c>
      <c r="Y63" s="100">
        <f t="shared" si="27"/>
        <v>0</v>
      </c>
      <c r="Z63" s="100">
        <f t="shared" si="27"/>
        <v>0</v>
      </c>
      <c r="AA63" s="100">
        <f t="shared" si="27"/>
        <v>0</v>
      </c>
      <c r="AB63" s="100">
        <f t="shared" si="27"/>
        <v>0</v>
      </c>
      <c r="AC63" s="100">
        <f t="shared" si="27"/>
        <v>0</v>
      </c>
      <c r="AD63" s="100">
        <f t="shared" si="27"/>
        <v>0</v>
      </c>
      <c r="AE63" s="100">
        <f t="shared" si="27"/>
        <v>0</v>
      </c>
      <c r="AF63" s="100">
        <f t="shared" si="27"/>
        <v>0</v>
      </c>
      <c r="AG63" s="100">
        <f t="shared" si="27"/>
        <v>0</v>
      </c>
      <c r="AH63" s="100">
        <f t="shared" si="27"/>
        <v>0</v>
      </c>
      <c r="AI63" s="100">
        <f t="shared" si="27"/>
        <v>0</v>
      </c>
      <c r="AJ63" s="100">
        <f t="shared" si="27"/>
        <v>0</v>
      </c>
      <c r="AK63" s="100">
        <f t="shared" si="27"/>
        <v>0</v>
      </c>
      <c r="AL63" s="100">
        <f t="shared" si="27"/>
        <v>0</v>
      </c>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row>
    <row r="64" spans="1:64" s="2" customFormat="1" x14ac:dyDescent="0.3">
      <c r="A64" s="138">
        <f t="shared" si="23"/>
        <v>20.060000000000009</v>
      </c>
      <c r="B64" s="29" t="s">
        <v>82</v>
      </c>
      <c r="C64" s="29"/>
      <c r="D64" s="73"/>
      <c r="E64" s="78"/>
      <c r="F64" s="89" t="s">
        <v>101</v>
      </c>
      <c r="G64" s="101">
        <f t="shared" si="24"/>
        <v>0</v>
      </c>
      <c r="H64" s="107">
        <v>0</v>
      </c>
      <c r="I64" s="100">
        <f t="shared" ref="I64:AL64" si="28">H64*(1+Inflation_rate)</f>
        <v>0</v>
      </c>
      <c r="J64" s="100">
        <f t="shared" si="28"/>
        <v>0</v>
      </c>
      <c r="K64" s="100">
        <f t="shared" si="28"/>
        <v>0</v>
      </c>
      <c r="L64" s="100">
        <f t="shared" si="28"/>
        <v>0</v>
      </c>
      <c r="M64" s="100">
        <f t="shared" si="28"/>
        <v>0</v>
      </c>
      <c r="N64" s="100">
        <f t="shared" si="28"/>
        <v>0</v>
      </c>
      <c r="O64" s="100">
        <f t="shared" si="28"/>
        <v>0</v>
      </c>
      <c r="P64" s="100">
        <f t="shared" si="28"/>
        <v>0</v>
      </c>
      <c r="Q64" s="100">
        <f t="shared" si="28"/>
        <v>0</v>
      </c>
      <c r="R64" s="100">
        <f t="shared" si="28"/>
        <v>0</v>
      </c>
      <c r="S64" s="100">
        <f t="shared" si="28"/>
        <v>0</v>
      </c>
      <c r="T64" s="100">
        <f t="shared" si="28"/>
        <v>0</v>
      </c>
      <c r="U64" s="100">
        <f t="shared" si="28"/>
        <v>0</v>
      </c>
      <c r="V64" s="100">
        <f t="shared" si="28"/>
        <v>0</v>
      </c>
      <c r="W64" s="100">
        <f t="shared" si="28"/>
        <v>0</v>
      </c>
      <c r="X64" s="100">
        <f t="shared" si="28"/>
        <v>0</v>
      </c>
      <c r="Y64" s="100">
        <f t="shared" si="28"/>
        <v>0</v>
      </c>
      <c r="Z64" s="100">
        <f t="shared" si="28"/>
        <v>0</v>
      </c>
      <c r="AA64" s="100">
        <f t="shared" si="28"/>
        <v>0</v>
      </c>
      <c r="AB64" s="100">
        <f t="shared" si="28"/>
        <v>0</v>
      </c>
      <c r="AC64" s="100">
        <f t="shared" si="28"/>
        <v>0</v>
      </c>
      <c r="AD64" s="100">
        <f t="shared" si="28"/>
        <v>0</v>
      </c>
      <c r="AE64" s="100">
        <f t="shared" si="28"/>
        <v>0</v>
      </c>
      <c r="AF64" s="100">
        <f t="shared" si="28"/>
        <v>0</v>
      </c>
      <c r="AG64" s="100">
        <f t="shared" si="28"/>
        <v>0</v>
      </c>
      <c r="AH64" s="100">
        <f t="shared" si="28"/>
        <v>0</v>
      </c>
      <c r="AI64" s="100">
        <f t="shared" si="28"/>
        <v>0</v>
      </c>
      <c r="AJ64" s="100">
        <f t="shared" si="28"/>
        <v>0</v>
      </c>
      <c r="AK64" s="100">
        <f t="shared" si="28"/>
        <v>0</v>
      </c>
      <c r="AL64" s="100">
        <f t="shared" si="28"/>
        <v>0</v>
      </c>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row>
    <row r="65" spans="1:64" s="2" customFormat="1" x14ac:dyDescent="0.3">
      <c r="A65" s="138">
        <f t="shared" si="23"/>
        <v>20.070000000000011</v>
      </c>
      <c r="B65" s="29" t="s">
        <v>82</v>
      </c>
      <c r="C65" s="29"/>
      <c r="D65" s="73"/>
      <c r="E65" s="78"/>
      <c r="F65" s="89" t="s">
        <v>101</v>
      </c>
      <c r="G65" s="101">
        <f t="shared" si="24"/>
        <v>0</v>
      </c>
      <c r="H65" s="107">
        <v>0</v>
      </c>
      <c r="I65" s="100">
        <f t="shared" ref="I65:AL65" si="29">H65*(1+Inflation_rate)</f>
        <v>0</v>
      </c>
      <c r="J65" s="100">
        <f t="shared" si="29"/>
        <v>0</v>
      </c>
      <c r="K65" s="100">
        <f t="shared" si="29"/>
        <v>0</v>
      </c>
      <c r="L65" s="100">
        <f t="shared" si="29"/>
        <v>0</v>
      </c>
      <c r="M65" s="100">
        <f t="shared" si="29"/>
        <v>0</v>
      </c>
      <c r="N65" s="100">
        <f t="shared" si="29"/>
        <v>0</v>
      </c>
      <c r="O65" s="100">
        <f t="shared" si="29"/>
        <v>0</v>
      </c>
      <c r="P65" s="100">
        <f t="shared" si="29"/>
        <v>0</v>
      </c>
      <c r="Q65" s="100">
        <f t="shared" si="29"/>
        <v>0</v>
      </c>
      <c r="R65" s="100">
        <f t="shared" si="29"/>
        <v>0</v>
      </c>
      <c r="S65" s="100">
        <f t="shared" si="29"/>
        <v>0</v>
      </c>
      <c r="T65" s="100">
        <f t="shared" si="29"/>
        <v>0</v>
      </c>
      <c r="U65" s="100">
        <f t="shared" si="29"/>
        <v>0</v>
      </c>
      <c r="V65" s="100">
        <f t="shared" si="29"/>
        <v>0</v>
      </c>
      <c r="W65" s="100">
        <f t="shared" si="29"/>
        <v>0</v>
      </c>
      <c r="X65" s="100">
        <f t="shared" si="29"/>
        <v>0</v>
      </c>
      <c r="Y65" s="100">
        <f t="shared" si="29"/>
        <v>0</v>
      </c>
      <c r="Z65" s="100">
        <f t="shared" si="29"/>
        <v>0</v>
      </c>
      <c r="AA65" s="100">
        <f t="shared" si="29"/>
        <v>0</v>
      </c>
      <c r="AB65" s="100">
        <f t="shared" si="29"/>
        <v>0</v>
      </c>
      <c r="AC65" s="100">
        <f t="shared" si="29"/>
        <v>0</v>
      </c>
      <c r="AD65" s="100">
        <f t="shared" si="29"/>
        <v>0</v>
      </c>
      <c r="AE65" s="100">
        <f t="shared" si="29"/>
        <v>0</v>
      </c>
      <c r="AF65" s="100">
        <f t="shared" si="29"/>
        <v>0</v>
      </c>
      <c r="AG65" s="100">
        <f t="shared" si="29"/>
        <v>0</v>
      </c>
      <c r="AH65" s="100">
        <f t="shared" si="29"/>
        <v>0</v>
      </c>
      <c r="AI65" s="100">
        <f t="shared" si="29"/>
        <v>0</v>
      </c>
      <c r="AJ65" s="100">
        <f t="shared" si="29"/>
        <v>0</v>
      </c>
      <c r="AK65" s="100">
        <f t="shared" si="29"/>
        <v>0</v>
      </c>
      <c r="AL65" s="100">
        <f t="shared" si="29"/>
        <v>0</v>
      </c>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row>
    <row r="66" spans="1:64" s="2" customFormat="1" x14ac:dyDescent="0.3">
      <c r="A66" s="138">
        <f t="shared" si="23"/>
        <v>20.080000000000013</v>
      </c>
      <c r="B66" s="29" t="s">
        <v>82</v>
      </c>
      <c r="C66" s="29"/>
      <c r="D66" s="73"/>
      <c r="E66" s="78"/>
      <c r="F66" s="89" t="s">
        <v>101</v>
      </c>
      <c r="G66" s="101">
        <f t="shared" si="24"/>
        <v>0</v>
      </c>
      <c r="H66" s="107">
        <v>0</v>
      </c>
      <c r="I66" s="100">
        <f t="shared" ref="I66:AL66" si="30">H66*(1+Inflation_rate)</f>
        <v>0</v>
      </c>
      <c r="J66" s="100">
        <f t="shared" si="30"/>
        <v>0</v>
      </c>
      <c r="K66" s="100">
        <f t="shared" si="30"/>
        <v>0</v>
      </c>
      <c r="L66" s="100">
        <f t="shared" si="30"/>
        <v>0</v>
      </c>
      <c r="M66" s="100">
        <f t="shared" si="30"/>
        <v>0</v>
      </c>
      <c r="N66" s="100">
        <f t="shared" si="30"/>
        <v>0</v>
      </c>
      <c r="O66" s="100">
        <f t="shared" si="30"/>
        <v>0</v>
      </c>
      <c r="P66" s="100">
        <f t="shared" si="30"/>
        <v>0</v>
      </c>
      <c r="Q66" s="100">
        <f t="shared" si="30"/>
        <v>0</v>
      </c>
      <c r="R66" s="100">
        <f t="shared" si="30"/>
        <v>0</v>
      </c>
      <c r="S66" s="100">
        <f t="shared" si="30"/>
        <v>0</v>
      </c>
      <c r="T66" s="100">
        <f t="shared" si="30"/>
        <v>0</v>
      </c>
      <c r="U66" s="100">
        <f t="shared" si="30"/>
        <v>0</v>
      </c>
      <c r="V66" s="100">
        <f t="shared" si="30"/>
        <v>0</v>
      </c>
      <c r="W66" s="100">
        <f t="shared" si="30"/>
        <v>0</v>
      </c>
      <c r="X66" s="100">
        <f t="shared" si="30"/>
        <v>0</v>
      </c>
      <c r="Y66" s="100">
        <f t="shared" si="30"/>
        <v>0</v>
      </c>
      <c r="Z66" s="100">
        <f t="shared" si="30"/>
        <v>0</v>
      </c>
      <c r="AA66" s="100">
        <f t="shared" si="30"/>
        <v>0</v>
      </c>
      <c r="AB66" s="100">
        <f t="shared" si="30"/>
        <v>0</v>
      </c>
      <c r="AC66" s="100">
        <f t="shared" si="30"/>
        <v>0</v>
      </c>
      <c r="AD66" s="100">
        <f t="shared" si="30"/>
        <v>0</v>
      </c>
      <c r="AE66" s="100">
        <f t="shared" si="30"/>
        <v>0</v>
      </c>
      <c r="AF66" s="100">
        <f t="shared" si="30"/>
        <v>0</v>
      </c>
      <c r="AG66" s="100">
        <f t="shared" si="30"/>
        <v>0</v>
      </c>
      <c r="AH66" s="100">
        <f t="shared" si="30"/>
        <v>0</v>
      </c>
      <c r="AI66" s="100">
        <f t="shared" si="30"/>
        <v>0</v>
      </c>
      <c r="AJ66" s="100">
        <f t="shared" si="30"/>
        <v>0</v>
      </c>
      <c r="AK66" s="100">
        <f t="shared" si="30"/>
        <v>0</v>
      </c>
      <c r="AL66" s="100">
        <f t="shared" si="30"/>
        <v>0</v>
      </c>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row>
    <row r="67" spans="1:64" s="2" customFormat="1" x14ac:dyDescent="0.3">
      <c r="A67" s="138">
        <f t="shared" si="23"/>
        <v>20.090000000000014</v>
      </c>
      <c r="B67" s="29" t="s">
        <v>82</v>
      </c>
      <c r="C67" s="29"/>
      <c r="D67" s="73"/>
      <c r="E67" s="78"/>
      <c r="F67" s="89" t="s">
        <v>101</v>
      </c>
      <c r="G67" s="101">
        <f t="shared" si="24"/>
        <v>0</v>
      </c>
      <c r="H67" s="107">
        <v>0</v>
      </c>
      <c r="I67" s="100">
        <f t="shared" ref="I67:AL67" si="31">H67*(1+Inflation_rate)</f>
        <v>0</v>
      </c>
      <c r="J67" s="100">
        <f t="shared" si="31"/>
        <v>0</v>
      </c>
      <c r="K67" s="100">
        <f t="shared" si="31"/>
        <v>0</v>
      </c>
      <c r="L67" s="100">
        <f t="shared" si="31"/>
        <v>0</v>
      </c>
      <c r="M67" s="100">
        <f t="shared" si="31"/>
        <v>0</v>
      </c>
      <c r="N67" s="100">
        <f t="shared" si="31"/>
        <v>0</v>
      </c>
      <c r="O67" s="100">
        <f t="shared" si="31"/>
        <v>0</v>
      </c>
      <c r="P67" s="100">
        <f t="shared" si="31"/>
        <v>0</v>
      </c>
      <c r="Q67" s="100">
        <f t="shared" si="31"/>
        <v>0</v>
      </c>
      <c r="R67" s="100">
        <f t="shared" si="31"/>
        <v>0</v>
      </c>
      <c r="S67" s="100">
        <f t="shared" si="31"/>
        <v>0</v>
      </c>
      <c r="T67" s="100">
        <f t="shared" si="31"/>
        <v>0</v>
      </c>
      <c r="U67" s="100">
        <f t="shared" si="31"/>
        <v>0</v>
      </c>
      <c r="V67" s="100">
        <f t="shared" si="31"/>
        <v>0</v>
      </c>
      <c r="W67" s="100">
        <f t="shared" si="31"/>
        <v>0</v>
      </c>
      <c r="X67" s="100">
        <f t="shared" si="31"/>
        <v>0</v>
      </c>
      <c r="Y67" s="100">
        <f t="shared" si="31"/>
        <v>0</v>
      </c>
      <c r="Z67" s="100">
        <f t="shared" si="31"/>
        <v>0</v>
      </c>
      <c r="AA67" s="100">
        <f t="shared" si="31"/>
        <v>0</v>
      </c>
      <c r="AB67" s="100">
        <f t="shared" si="31"/>
        <v>0</v>
      </c>
      <c r="AC67" s="100">
        <f t="shared" si="31"/>
        <v>0</v>
      </c>
      <c r="AD67" s="100">
        <f t="shared" si="31"/>
        <v>0</v>
      </c>
      <c r="AE67" s="100">
        <f t="shared" si="31"/>
        <v>0</v>
      </c>
      <c r="AF67" s="100">
        <f t="shared" si="31"/>
        <v>0</v>
      </c>
      <c r="AG67" s="100">
        <f t="shared" si="31"/>
        <v>0</v>
      </c>
      <c r="AH67" s="100">
        <f t="shared" si="31"/>
        <v>0</v>
      </c>
      <c r="AI67" s="100">
        <f t="shared" si="31"/>
        <v>0</v>
      </c>
      <c r="AJ67" s="100">
        <f t="shared" si="31"/>
        <v>0</v>
      </c>
      <c r="AK67" s="100">
        <f t="shared" si="31"/>
        <v>0</v>
      </c>
      <c r="AL67" s="100">
        <f t="shared" si="31"/>
        <v>0</v>
      </c>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row>
    <row r="68" spans="1:64" s="2" customFormat="1" ht="14.4" thickBot="1" x14ac:dyDescent="0.35">
      <c r="A68" s="138">
        <f t="shared" si="23"/>
        <v>20.100000000000016</v>
      </c>
      <c r="B68" s="29" t="s">
        <v>82</v>
      </c>
      <c r="C68" s="29"/>
      <c r="D68" s="73"/>
      <c r="E68" s="79"/>
      <c r="F68" s="89" t="s">
        <v>101</v>
      </c>
      <c r="G68" s="101">
        <f t="shared" si="24"/>
        <v>0</v>
      </c>
      <c r="H68" s="107">
        <v>0</v>
      </c>
      <c r="I68" s="100">
        <f t="shared" ref="I68:AL68" si="32">H68*(1+Inflation_rate)</f>
        <v>0</v>
      </c>
      <c r="J68" s="100">
        <f t="shared" si="32"/>
        <v>0</v>
      </c>
      <c r="K68" s="100">
        <f t="shared" si="32"/>
        <v>0</v>
      </c>
      <c r="L68" s="100">
        <f t="shared" si="32"/>
        <v>0</v>
      </c>
      <c r="M68" s="100">
        <f t="shared" si="32"/>
        <v>0</v>
      </c>
      <c r="N68" s="100">
        <f t="shared" si="32"/>
        <v>0</v>
      </c>
      <c r="O68" s="100">
        <f t="shared" si="32"/>
        <v>0</v>
      </c>
      <c r="P68" s="100">
        <f t="shared" si="32"/>
        <v>0</v>
      </c>
      <c r="Q68" s="100">
        <f t="shared" si="32"/>
        <v>0</v>
      </c>
      <c r="R68" s="100">
        <f t="shared" si="32"/>
        <v>0</v>
      </c>
      <c r="S68" s="100">
        <f t="shared" si="32"/>
        <v>0</v>
      </c>
      <c r="T68" s="100">
        <f t="shared" si="32"/>
        <v>0</v>
      </c>
      <c r="U68" s="100">
        <f t="shared" si="32"/>
        <v>0</v>
      </c>
      <c r="V68" s="100">
        <f t="shared" si="32"/>
        <v>0</v>
      </c>
      <c r="W68" s="100">
        <f t="shared" si="32"/>
        <v>0</v>
      </c>
      <c r="X68" s="100">
        <f t="shared" si="32"/>
        <v>0</v>
      </c>
      <c r="Y68" s="100">
        <f t="shared" si="32"/>
        <v>0</v>
      </c>
      <c r="Z68" s="100">
        <f t="shared" si="32"/>
        <v>0</v>
      </c>
      <c r="AA68" s="100">
        <f t="shared" si="32"/>
        <v>0</v>
      </c>
      <c r="AB68" s="100">
        <f t="shared" si="32"/>
        <v>0</v>
      </c>
      <c r="AC68" s="100">
        <f t="shared" si="32"/>
        <v>0</v>
      </c>
      <c r="AD68" s="100">
        <f t="shared" si="32"/>
        <v>0</v>
      </c>
      <c r="AE68" s="100">
        <f t="shared" si="32"/>
        <v>0</v>
      </c>
      <c r="AF68" s="100">
        <f t="shared" si="32"/>
        <v>0</v>
      </c>
      <c r="AG68" s="100">
        <f t="shared" si="32"/>
        <v>0</v>
      </c>
      <c r="AH68" s="100">
        <f t="shared" si="32"/>
        <v>0</v>
      </c>
      <c r="AI68" s="100">
        <f t="shared" si="32"/>
        <v>0</v>
      </c>
      <c r="AJ68" s="100">
        <f t="shared" si="32"/>
        <v>0</v>
      </c>
      <c r="AK68" s="100">
        <f t="shared" si="32"/>
        <v>0</v>
      </c>
      <c r="AL68" s="100">
        <f t="shared" si="32"/>
        <v>0</v>
      </c>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row>
    <row r="69" spans="1:64" s="2" customFormat="1" ht="15" thickBot="1" x14ac:dyDescent="0.35">
      <c r="A69" s="29"/>
      <c r="B69" s="30" t="s">
        <v>196</v>
      </c>
      <c r="C69" s="58"/>
      <c r="D69" s="58"/>
      <c r="E69" s="31"/>
      <c r="F69" s="92" t="s">
        <v>101</v>
      </c>
      <c r="G69" s="102">
        <f>SUM(H69:AL69)</f>
        <v>0</v>
      </c>
      <c r="H69" s="103">
        <f t="shared" ref="H69:AL69" si="33">SUM(H59:H68)</f>
        <v>0</v>
      </c>
      <c r="I69" s="103">
        <f t="shared" si="33"/>
        <v>0</v>
      </c>
      <c r="J69" s="103">
        <f t="shared" si="33"/>
        <v>0</v>
      </c>
      <c r="K69" s="103">
        <f t="shared" si="33"/>
        <v>0</v>
      </c>
      <c r="L69" s="103">
        <f t="shared" si="33"/>
        <v>0</v>
      </c>
      <c r="M69" s="103">
        <f t="shared" si="33"/>
        <v>0</v>
      </c>
      <c r="N69" s="103">
        <f t="shared" si="33"/>
        <v>0</v>
      </c>
      <c r="O69" s="103">
        <f t="shared" si="33"/>
        <v>0</v>
      </c>
      <c r="P69" s="103">
        <f t="shared" si="33"/>
        <v>0</v>
      </c>
      <c r="Q69" s="103">
        <f t="shared" si="33"/>
        <v>0</v>
      </c>
      <c r="R69" s="103">
        <f t="shared" si="33"/>
        <v>0</v>
      </c>
      <c r="S69" s="103">
        <f t="shared" si="33"/>
        <v>0</v>
      </c>
      <c r="T69" s="103">
        <f t="shared" si="33"/>
        <v>0</v>
      </c>
      <c r="U69" s="103">
        <f t="shared" si="33"/>
        <v>0</v>
      </c>
      <c r="V69" s="103">
        <f t="shared" si="33"/>
        <v>0</v>
      </c>
      <c r="W69" s="103">
        <f t="shared" si="33"/>
        <v>0</v>
      </c>
      <c r="X69" s="103">
        <f t="shared" si="33"/>
        <v>0</v>
      </c>
      <c r="Y69" s="103">
        <f t="shared" si="33"/>
        <v>0</v>
      </c>
      <c r="Z69" s="103">
        <f t="shared" si="33"/>
        <v>0</v>
      </c>
      <c r="AA69" s="103">
        <f t="shared" si="33"/>
        <v>0</v>
      </c>
      <c r="AB69" s="103">
        <f t="shared" si="33"/>
        <v>0</v>
      </c>
      <c r="AC69" s="103">
        <f t="shared" si="33"/>
        <v>0</v>
      </c>
      <c r="AD69" s="103">
        <f t="shared" si="33"/>
        <v>0</v>
      </c>
      <c r="AE69" s="103">
        <f t="shared" si="33"/>
        <v>0</v>
      </c>
      <c r="AF69" s="103">
        <f t="shared" si="33"/>
        <v>0</v>
      </c>
      <c r="AG69" s="103">
        <f t="shared" si="33"/>
        <v>0</v>
      </c>
      <c r="AH69" s="103">
        <f t="shared" si="33"/>
        <v>0</v>
      </c>
      <c r="AI69" s="103">
        <f t="shared" si="33"/>
        <v>0</v>
      </c>
      <c r="AJ69" s="103">
        <f t="shared" si="33"/>
        <v>0</v>
      </c>
      <c r="AK69" s="103">
        <f t="shared" si="33"/>
        <v>0</v>
      </c>
      <c r="AL69" s="103">
        <f t="shared" si="33"/>
        <v>0</v>
      </c>
    </row>
    <row r="70" spans="1:64" s="1" customFormat="1" ht="14.4" x14ac:dyDescent="0.3">
      <c r="A70" s="35"/>
      <c r="B70" s="44"/>
      <c r="C70" s="71"/>
      <c r="D70" s="71"/>
      <c r="E70" s="28"/>
      <c r="F70" s="104"/>
      <c r="G70" s="104"/>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row>
    <row r="71" spans="1:64" s="36" customFormat="1" ht="14.4" thickBot="1" x14ac:dyDescent="0.35">
      <c r="A71" s="49">
        <v>18</v>
      </c>
      <c r="B71" s="33" t="s">
        <v>190</v>
      </c>
      <c r="C71" s="33"/>
      <c r="D71" s="33"/>
      <c r="E71" s="64"/>
      <c r="F71" s="91"/>
      <c r="G71" s="141" t="s">
        <v>133</v>
      </c>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row>
    <row r="72" spans="1:64" s="2" customFormat="1" x14ac:dyDescent="0.3">
      <c r="A72" s="138">
        <f>A71+0.01</f>
        <v>18.010000000000002</v>
      </c>
      <c r="B72" s="29" t="s">
        <v>194</v>
      </c>
      <c r="C72" s="29"/>
      <c r="D72" s="72"/>
      <c r="E72" s="77"/>
      <c r="F72" s="89" t="s">
        <v>101</v>
      </c>
      <c r="G72" s="99">
        <f>SUM(H72:AL72)</f>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07">
        <v>0</v>
      </c>
      <c r="X72" s="107">
        <v>0</v>
      </c>
      <c r="Y72" s="107">
        <v>0</v>
      </c>
      <c r="Z72" s="107">
        <v>0</v>
      </c>
      <c r="AA72" s="107">
        <v>0</v>
      </c>
      <c r="AB72" s="107">
        <v>0</v>
      </c>
      <c r="AC72" s="107">
        <v>0</v>
      </c>
      <c r="AD72" s="107">
        <v>0</v>
      </c>
      <c r="AE72" s="107">
        <v>0</v>
      </c>
      <c r="AF72" s="107">
        <v>0</v>
      </c>
      <c r="AG72" s="107">
        <v>0</v>
      </c>
      <c r="AH72" s="107">
        <v>0</v>
      </c>
      <c r="AI72" s="107">
        <v>0</v>
      </c>
      <c r="AJ72" s="107">
        <v>0</v>
      </c>
      <c r="AK72" s="107">
        <v>0</v>
      </c>
      <c r="AL72" s="107">
        <v>0</v>
      </c>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row>
    <row r="73" spans="1:64" s="2" customFormat="1" x14ac:dyDescent="0.3">
      <c r="A73" s="138">
        <f t="shared" ref="A73:A81" si="34">A72+0.01</f>
        <v>18.020000000000003</v>
      </c>
      <c r="B73" s="29" t="s">
        <v>191</v>
      </c>
      <c r="C73" s="29"/>
      <c r="D73" s="73"/>
      <c r="E73" s="78"/>
      <c r="F73" s="89" t="s">
        <v>101</v>
      </c>
      <c r="G73" s="101">
        <f t="shared" ref="G73:G81" si="35">SUM(H73:AL73)</f>
        <v>0</v>
      </c>
      <c r="H73" s="107">
        <v>0</v>
      </c>
      <c r="I73" s="107">
        <v>0</v>
      </c>
      <c r="J73" s="107">
        <v>0</v>
      </c>
      <c r="K73" s="107">
        <v>0</v>
      </c>
      <c r="L73" s="107">
        <v>0</v>
      </c>
      <c r="M73" s="107">
        <v>0</v>
      </c>
      <c r="N73" s="107">
        <v>0</v>
      </c>
      <c r="O73" s="107">
        <v>0</v>
      </c>
      <c r="P73" s="107">
        <v>0</v>
      </c>
      <c r="Q73" s="107">
        <v>0</v>
      </c>
      <c r="R73" s="107">
        <v>0</v>
      </c>
      <c r="S73" s="107">
        <v>0</v>
      </c>
      <c r="T73" s="107">
        <v>0</v>
      </c>
      <c r="U73" s="107">
        <v>0</v>
      </c>
      <c r="V73" s="107">
        <v>0</v>
      </c>
      <c r="W73" s="107">
        <v>0</v>
      </c>
      <c r="X73" s="107">
        <v>0</v>
      </c>
      <c r="Y73" s="107">
        <v>0</v>
      </c>
      <c r="Z73" s="107">
        <v>0</v>
      </c>
      <c r="AA73" s="107">
        <v>0</v>
      </c>
      <c r="AB73" s="107">
        <v>0</v>
      </c>
      <c r="AC73" s="107">
        <v>0</v>
      </c>
      <c r="AD73" s="107">
        <v>0</v>
      </c>
      <c r="AE73" s="107">
        <v>0</v>
      </c>
      <c r="AF73" s="107">
        <v>0</v>
      </c>
      <c r="AG73" s="107">
        <v>0</v>
      </c>
      <c r="AH73" s="107">
        <v>0</v>
      </c>
      <c r="AI73" s="107">
        <v>0</v>
      </c>
      <c r="AJ73" s="107">
        <v>0</v>
      </c>
      <c r="AK73" s="107">
        <v>0</v>
      </c>
      <c r="AL73" s="107">
        <v>0</v>
      </c>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row>
    <row r="74" spans="1:64" s="2" customFormat="1" x14ac:dyDescent="0.3">
      <c r="A74" s="138">
        <f t="shared" si="34"/>
        <v>18.030000000000005</v>
      </c>
      <c r="B74" s="29" t="s">
        <v>192</v>
      </c>
      <c r="C74" s="29"/>
      <c r="D74" s="73"/>
      <c r="E74" s="78">
        <v>80</v>
      </c>
      <c r="F74" s="89" t="s">
        <v>101</v>
      </c>
      <c r="G74" s="101">
        <f t="shared" si="35"/>
        <v>0</v>
      </c>
      <c r="H74" s="100">
        <f>'Sheet_2 Inputs &amp; Outputs (t)'!G30*($E$74*((1+Inflation_rate)^H2))</f>
        <v>0</v>
      </c>
      <c r="I74" s="100">
        <f>'Sheet_2 Inputs &amp; Outputs (t)'!H30*($E$74*((1+Inflation_rate)^I2))</f>
        <v>0</v>
      </c>
      <c r="J74" s="100">
        <f>'Sheet_2 Inputs &amp; Outputs (t)'!I30*($E$74*((1+Inflation_rate)^J2))</f>
        <v>0</v>
      </c>
      <c r="K74" s="100">
        <f>'Sheet_2 Inputs &amp; Outputs (t)'!J30*($E$74*((1+Inflation_rate)^K2))</f>
        <v>0</v>
      </c>
      <c r="L74" s="100">
        <f>'Sheet_2 Inputs &amp; Outputs (t)'!K30*($E$74*((1+Inflation_rate)^L2))</f>
        <v>0</v>
      </c>
      <c r="M74" s="100">
        <f>'Sheet_2 Inputs &amp; Outputs (t)'!L30*($E$74*((1+Inflation_rate)^M2))</f>
        <v>0</v>
      </c>
      <c r="N74" s="100">
        <f>'Sheet_2 Inputs &amp; Outputs (t)'!M30*($E$74*((1+Inflation_rate)^N2))</f>
        <v>0</v>
      </c>
      <c r="O74" s="100">
        <f>'Sheet_2 Inputs &amp; Outputs (t)'!N30*($E$74*((1+Inflation_rate)^O2))</f>
        <v>0</v>
      </c>
      <c r="P74" s="100">
        <f>'Sheet_2 Inputs &amp; Outputs (t)'!O30*($E$74*((1+Inflation_rate)^P2))</f>
        <v>0</v>
      </c>
      <c r="Q74" s="100">
        <f>'Sheet_2 Inputs &amp; Outputs (t)'!P30*($E$74*((1+Inflation_rate)^Q2))</f>
        <v>0</v>
      </c>
      <c r="R74" s="100">
        <f>'Sheet_2 Inputs &amp; Outputs (t)'!Q30*($E$74*((1+Inflation_rate)^R2))</f>
        <v>0</v>
      </c>
      <c r="S74" s="100">
        <f>'Sheet_2 Inputs &amp; Outputs (t)'!R30*($E$74*((1+Inflation_rate)^S2))</f>
        <v>0</v>
      </c>
      <c r="T74" s="100">
        <f>'Sheet_2 Inputs &amp; Outputs (t)'!S30*($E$74*((1+Inflation_rate)^T2))</f>
        <v>0</v>
      </c>
      <c r="U74" s="100">
        <f>'Sheet_2 Inputs &amp; Outputs (t)'!T30*($E$74*((1+Inflation_rate)^U2))</f>
        <v>0</v>
      </c>
      <c r="V74" s="100">
        <f>'Sheet_2 Inputs &amp; Outputs (t)'!U30*($E$74*((1+Inflation_rate)^V2))</f>
        <v>0</v>
      </c>
      <c r="W74" s="100">
        <f>'Sheet_2 Inputs &amp; Outputs (t)'!V30*($E$74*((1+Inflation_rate)^W2))</f>
        <v>0</v>
      </c>
      <c r="X74" s="100">
        <f>'Sheet_2 Inputs &amp; Outputs (t)'!W30*($E$74*((1+Inflation_rate)^X2))</f>
        <v>0</v>
      </c>
      <c r="Y74" s="100">
        <f>'Sheet_2 Inputs &amp; Outputs (t)'!X30*($E$74*((1+Inflation_rate)^Y2))</f>
        <v>0</v>
      </c>
      <c r="Z74" s="100">
        <f>'Sheet_2 Inputs &amp; Outputs (t)'!Y30*($E$74*((1+Inflation_rate)^Z2))</f>
        <v>0</v>
      </c>
      <c r="AA74" s="100">
        <f>'Sheet_2 Inputs &amp; Outputs (t)'!Z30*($E$74*((1+Inflation_rate)^AA2))</f>
        <v>0</v>
      </c>
      <c r="AB74" s="100">
        <f>'Sheet_2 Inputs &amp; Outputs (t)'!AA30*($E$74*((1+Inflation_rate)^AB2))</f>
        <v>0</v>
      </c>
      <c r="AC74" s="100">
        <f>'Sheet_2 Inputs &amp; Outputs (t)'!AB30*($E$74*((1+Inflation_rate)^AC2))</f>
        <v>0</v>
      </c>
      <c r="AD74" s="100">
        <f>'Sheet_2 Inputs &amp; Outputs (t)'!AC30*($E$74*((1+Inflation_rate)^AD2))</f>
        <v>0</v>
      </c>
      <c r="AE74" s="100">
        <f>'Sheet_2 Inputs &amp; Outputs (t)'!AD30*($E$74*((1+Inflation_rate)^AE2))</f>
        <v>0</v>
      </c>
      <c r="AF74" s="100">
        <f>'Sheet_2 Inputs &amp; Outputs (t)'!AE30*($E$74*((1+Inflation_rate)^AF2))</f>
        <v>0</v>
      </c>
      <c r="AG74" s="100">
        <f>'Sheet_2 Inputs &amp; Outputs (t)'!AF30*($E$74*((1+Inflation_rate)^AG2))</f>
        <v>0</v>
      </c>
      <c r="AH74" s="100">
        <f>'Sheet_2 Inputs &amp; Outputs (t)'!AG30*($E$74*((1+Inflation_rate)^AH2))</f>
        <v>0</v>
      </c>
      <c r="AI74" s="100">
        <f>'Sheet_2 Inputs &amp; Outputs (t)'!AH30*($E$74*((1+Inflation_rate)^AI2))</f>
        <v>0</v>
      </c>
      <c r="AJ74" s="100">
        <f>'Sheet_2 Inputs &amp; Outputs (t)'!AI30*($E$74*((1+Inflation_rate)^AJ2))</f>
        <v>0</v>
      </c>
      <c r="AK74" s="100">
        <f>'Sheet_2 Inputs &amp; Outputs (t)'!AJ30*($E$74*((1+Inflation_rate)^AK2))</f>
        <v>0</v>
      </c>
      <c r="AL74" s="100">
        <f>'Sheet_2 Inputs &amp; Outputs (t)'!AK30*($E$74*((1+Inflation_rate)^AL2))</f>
        <v>0</v>
      </c>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row>
    <row r="75" spans="1:64" s="2" customFormat="1" x14ac:dyDescent="0.3">
      <c r="A75" s="138">
        <f t="shared" si="34"/>
        <v>18.040000000000006</v>
      </c>
      <c r="B75" s="29" t="s">
        <v>193</v>
      </c>
      <c r="C75" s="29"/>
      <c r="D75" s="73"/>
      <c r="E75" s="78"/>
      <c r="F75" s="89" t="s">
        <v>101</v>
      </c>
      <c r="G75" s="101">
        <f t="shared" si="35"/>
        <v>0</v>
      </c>
      <c r="H75" s="107">
        <v>0</v>
      </c>
      <c r="I75" s="100">
        <f t="shared" ref="I75:AL75" si="36">H75*(1+Inflation_rate)</f>
        <v>0</v>
      </c>
      <c r="J75" s="100">
        <f t="shared" si="36"/>
        <v>0</v>
      </c>
      <c r="K75" s="100">
        <f t="shared" si="36"/>
        <v>0</v>
      </c>
      <c r="L75" s="100">
        <f t="shared" si="36"/>
        <v>0</v>
      </c>
      <c r="M75" s="100">
        <f t="shared" si="36"/>
        <v>0</v>
      </c>
      <c r="N75" s="100">
        <f t="shared" si="36"/>
        <v>0</v>
      </c>
      <c r="O75" s="100">
        <f t="shared" si="36"/>
        <v>0</v>
      </c>
      <c r="P75" s="100">
        <f t="shared" si="36"/>
        <v>0</v>
      </c>
      <c r="Q75" s="100">
        <f t="shared" si="36"/>
        <v>0</v>
      </c>
      <c r="R75" s="100">
        <f t="shared" si="36"/>
        <v>0</v>
      </c>
      <c r="S75" s="100">
        <f t="shared" si="36"/>
        <v>0</v>
      </c>
      <c r="T75" s="100">
        <f t="shared" si="36"/>
        <v>0</v>
      </c>
      <c r="U75" s="100">
        <f t="shared" si="36"/>
        <v>0</v>
      </c>
      <c r="V75" s="100">
        <f t="shared" si="36"/>
        <v>0</v>
      </c>
      <c r="W75" s="100">
        <f t="shared" si="36"/>
        <v>0</v>
      </c>
      <c r="X75" s="100">
        <f t="shared" si="36"/>
        <v>0</v>
      </c>
      <c r="Y75" s="100">
        <f t="shared" si="36"/>
        <v>0</v>
      </c>
      <c r="Z75" s="100">
        <f t="shared" si="36"/>
        <v>0</v>
      </c>
      <c r="AA75" s="100">
        <f t="shared" si="36"/>
        <v>0</v>
      </c>
      <c r="AB75" s="100">
        <f t="shared" si="36"/>
        <v>0</v>
      </c>
      <c r="AC75" s="100">
        <f t="shared" si="36"/>
        <v>0</v>
      </c>
      <c r="AD75" s="100">
        <f t="shared" si="36"/>
        <v>0</v>
      </c>
      <c r="AE75" s="100">
        <f t="shared" si="36"/>
        <v>0</v>
      </c>
      <c r="AF75" s="100">
        <f t="shared" si="36"/>
        <v>0</v>
      </c>
      <c r="AG75" s="100">
        <f t="shared" si="36"/>
        <v>0</v>
      </c>
      <c r="AH75" s="100">
        <f t="shared" si="36"/>
        <v>0</v>
      </c>
      <c r="AI75" s="100">
        <f t="shared" si="36"/>
        <v>0</v>
      </c>
      <c r="AJ75" s="100">
        <f t="shared" si="36"/>
        <v>0</v>
      </c>
      <c r="AK75" s="100">
        <f t="shared" si="36"/>
        <v>0</v>
      </c>
      <c r="AL75" s="100">
        <f t="shared" si="36"/>
        <v>0</v>
      </c>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row>
    <row r="76" spans="1:64" s="2" customFormat="1" x14ac:dyDescent="0.3">
      <c r="A76" s="138">
        <f t="shared" si="34"/>
        <v>18.050000000000008</v>
      </c>
      <c r="B76" s="29" t="s">
        <v>207</v>
      </c>
      <c r="C76" s="29"/>
      <c r="D76" s="73"/>
      <c r="E76" s="78"/>
      <c r="F76" s="89" t="s">
        <v>101</v>
      </c>
      <c r="G76" s="101">
        <f t="shared" si="35"/>
        <v>0</v>
      </c>
      <c r="H76" s="107">
        <v>0</v>
      </c>
      <c r="I76" s="100">
        <f t="shared" ref="I76:AL76" si="37">H76*(1+Inflation_rate)</f>
        <v>0</v>
      </c>
      <c r="J76" s="100">
        <f t="shared" si="37"/>
        <v>0</v>
      </c>
      <c r="K76" s="100">
        <f t="shared" si="37"/>
        <v>0</v>
      </c>
      <c r="L76" s="100">
        <f t="shared" si="37"/>
        <v>0</v>
      </c>
      <c r="M76" s="100">
        <f t="shared" si="37"/>
        <v>0</v>
      </c>
      <c r="N76" s="100">
        <f t="shared" si="37"/>
        <v>0</v>
      </c>
      <c r="O76" s="100">
        <f t="shared" si="37"/>
        <v>0</v>
      </c>
      <c r="P76" s="100">
        <f t="shared" si="37"/>
        <v>0</v>
      </c>
      <c r="Q76" s="100">
        <f t="shared" si="37"/>
        <v>0</v>
      </c>
      <c r="R76" s="100">
        <f t="shared" si="37"/>
        <v>0</v>
      </c>
      <c r="S76" s="100">
        <f t="shared" si="37"/>
        <v>0</v>
      </c>
      <c r="T76" s="100">
        <f t="shared" si="37"/>
        <v>0</v>
      </c>
      <c r="U76" s="100">
        <f t="shared" si="37"/>
        <v>0</v>
      </c>
      <c r="V76" s="100">
        <f t="shared" si="37"/>
        <v>0</v>
      </c>
      <c r="W76" s="100">
        <f t="shared" si="37"/>
        <v>0</v>
      </c>
      <c r="X76" s="100">
        <f t="shared" si="37"/>
        <v>0</v>
      </c>
      <c r="Y76" s="100">
        <f t="shared" si="37"/>
        <v>0</v>
      </c>
      <c r="Z76" s="100">
        <f t="shared" si="37"/>
        <v>0</v>
      </c>
      <c r="AA76" s="100">
        <f t="shared" si="37"/>
        <v>0</v>
      </c>
      <c r="AB76" s="100">
        <f t="shared" si="37"/>
        <v>0</v>
      </c>
      <c r="AC76" s="100">
        <f t="shared" si="37"/>
        <v>0</v>
      </c>
      <c r="AD76" s="100">
        <f t="shared" si="37"/>
        <v>0</v>
      </c>
      <c r="AE76" s="100">
        <f t="shared" si="37"/>
        <v>0</v>
      </c>
      <c r="AF76" s="100">
        <f t="shared" si="37"/>
        <v>0</v>
      </c>
      <c r="AG76" s="100">
        <f t="shared" si="37"/>
        <v>0</v>
      </c>
      <c r="AH76" s="100">
        <f t="shared" si="37"/>
        <v>0</v>
      </c>
      <c r="AI76" s="100">
        <f t="shared" si="37"/>
        <v>0</v>
      </c>
      <c r="AJ76" s="100">
        <f t="shared" si="37"/>
        <v>0</v>
      </c>
      <c r="AK76" s="100">
        <f t="shared" si="37"/>
        <v>0</v>
      </c>
      <c r="AL76" s="100">
        <f t="shared" si="37"/>
        <v>0</v>
      </c>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row>
    <row r="77" spans="1:64" s="2" customFormat="1" x14ac:dyDescent="0.3">
      <c r="A77" s="138">
        <f t="shared" si="34"/>
        <v>18.060000000000009</v>
      </c>
      <c r="B77" s="29" t="s">
        <v>82</v>
      </c>
      <c r="C77" s="29"/>
      <c r="D77" s="73"/>
      <c r="E77" s="78"/>
      <c r="F77" s="89" t="s">
        <v>101</v>
      </c>
      <c r="G77" s="101">
        <f t="shared" si="35"/>
        <v>0</v>
      </c>
      <c r="H77" s="107">
        <v>0</v>
      </c>
      <c r="I77" s="100">
        <f t="shared" ref="I77:AL77" si="38">H77*(1+Inflation_rate)</f>
        <v>0</v>
      </c>
      <c r="J77" s="100">
        <f t="shared" si="38"/>
        <v>0</v>
      </c>
      <c r="K77" s="100">
        <f t="shared" si="38"/>
        <v>0</v>
      </c>
      <c r="L77" s="100">
        <f t="shared" si="38"/>
        <v>0</v>
      </c>
      <c r="M77" s="100">
        <f t="shared" si="38"/>
        <v>0</v>
      </c>
      <c r="N77" s="100">
        <f t="shared" si="38"/>
        <v>0</v>
      </c>
      <c r="O77" s="100">
        <f t="shared" si="38"/>
        <v>0</v>
      </c>
      <c r="P77" s="100">
        <f t="shared" si="38"/>
        <v>0</v>
      </c>
      <c r="Q77" s="100">
        <f t="shared" si="38"/>
        <v>0</v>
      </c>
      <c r="R77" s="100">
        <f t="shared" si="38"/>
        <v>0</v>
      </c>
      <c r="S77" s="100">
        <f t="shared" si="38"/>
        <v>0</v>
      </c>
      <c r="T77" s="100">
        <f t="shared" si="38"/>
        <v>0</v>
      </c>
      <c r="U77" s="100">
        <f t="shared" si="38"/>
        <v>0</v>
      </c>
      <c r="V77" s="100">
        <f t="shared" si="38"/>
        <v>0</v>
      </c>
      <c r="W77" s="100">
        <f t="shared" si="38"/>
        <v>0</v>
      </c>
      <c r="X77" s="100">
        <f t="shared" si="38"/>
        <v>0</v>
      </c>
      <c r="Y77" s="100">
        <f t="shared" si="38"/>
        <v>0</v>
      </c>
      <c r="Z77" s="100">
        <f t="shared" si="38"/>
        <v>0</v>
      </c>
      <c r="AA77" s="100">
        <f t="shared" si="38"/>
        <v>0</v>
      </c>
      <c r="AB77" s="100">
        <f t="shared" si="38"/>
        <v>0</v>
      </c>
      <c r="AC77" s="100">
        <f t="shared" si="38"/>
        <v>0</v>
      </c>
      <c r="AD77" s="100">
        <f t="shared" si="38"/>
        <v>0</v>
      </c>
      <c r="AE77" s="100">
        <f t="shared" si="38"/>
        <v>0</v>
      </c>
      <c r="AF77" s="100">
        <f t="shared" si="38"/>
        <v>0</v>
      </c>
      <c r="AG77" s="100">
        <f t="shared" si="38"/>
        <v>0</v>
      </c>
      <c r="AH77" s="100">
        <f t="shared" si="38"/>
        <v>0</v>
      </c>
      <c r="AI77" s="100">
        <f t="shared" si="38"/>
        <v>0</v>
      </c>
      <c r="AJ77" s="100">
        <f t="shared" si="38"/>
        <v>0</v>
      </c>
      <c r="AK77" s="100">
        <f t="shared" si="38"/>
        <v>0</v>
      </c>
      <c r="AL77" s="100">
        <f t="shared" si="38"/>
        <v>0</v>
      </c>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row>
    <row r="78" spans="1:64" s="2" customFormat="1" x14ac:dyDescent="0.3">
      <c r="A78" s="138">
        <f t="shared" si="34"/>
        <v>18.070000000000011</v>
      </c>
      <c r="B78" s="29" t="s">
        <v>82</v>
      </c>
      <c r="C78" s="29"/>
      <c r="D78" s="73"/>
      <c r="E78" s="78"/>
      <c r="F78" s="89" t="s">
        <v>101</v>
      </c>
      <c r="G78" s="101">
        <f t="shared" si="35"/>
        <v>0</v>
      </c>
      <c r="H78" s="107">
        <v>0</v>
      </c>
      <c r="I78" s="100">
        <f t="shared" ref="I78:AL78" si="39">H78*(1+Inflation_rate)</f>
        <v>0</v>
      </c>
      <c r="J78" s="100">
        <f t="shared" si="39"/>
        <v>0</v>
      </c>
      <c r="K78" s="100">
        <f t="shared" si="39"/>
        <v>0</v>
      </c>
      <c r="L78" s="100">
        <f t="shared" si="39"/>
        <v>0</v>
      </c>
      <c r="M78" s="100">
        <f t="shared" si="39"/>
        <v>0</v>
      </c>
      <c r="N78" s="100">
        <f t="shared" si="39"/>
        <v>0</v>
      </c>
      <c r="O78" s="100">
        <f t="shared" si="39"/>
        <v>0</v>
      </c>
      <c r="P78" s="100">
        <f t="shared" si="39"/>
        <v>0</v>
      </c>
      <c r="Q78" s="100">
        <f t="shared" si="39"/>
        <v>0</v>
      </c>
      <c r="R78" s="100">
        <f t="shared" si="39"/>
        <v>0</v>
      </c>
      <c r="S78" s="100">
        <f t="shared" si="39"/>
        <v>0</v>
      </c>
      <c r="T78" s="100">
        <f t="shared" si="39"/>
        <v>0</v>
      </c>
      <c r="U78" s="100">
        <f t="shared" si="39"/>
        <v>0</v>
      </c>
      <c r="V78" s="100">
        <f t="shared" si="39"/>
        <v>0</v>
      </c>
      <c r="W78" s="100">
        <f t="shared" si="39"/>
        <v>0</v>
      </c>
      <c r="X78" s="100">
        <f t="shared" si="39"/>
        <v>0</v>
      </c>
      <c r="Y78" s="100">
        <f t="shared" si="39"/>
        <v>0</v>
      </c>
      <c r="Z78" s="100">
        <f t="shared" si="39"/>
        <v>0</v>
      </c>
      <c r="AA78" s="100">
        <f t="shared" si="39"/>
        <v>0</v>
      </c>
      <c r="AB78" s="100">
        <f t="shared" si="39"/>
        <v>0</v>
      </c>
      <c r="AC78" s="100">
        <f t="shared" si="39"/>
        <v>0</v>
      </c>
      <c r="AD78" s="100">
        <f t="shared" si="39"/>
        <v>0</v>
      </c>
      <c r="AE78" s="100">
        <f t="shared" si="39"/>
        <v>0</v>
      </c>
      <c r="AF78" s="100">
        <f t="shared" si="39"/>
        <v>0</v>
      </c>
      <c r="AG78" s="100">
        <f t="shared" si="39"/>
        <v>0</v>
      </c>
      <c r="AH78" s="100">
        <f t="shared" si="39"/>
        <v>0</v>
      </c>
      <c r="AI78" s="100">
        <f t="shared" si="39"/>
        <v>0</v>
      </c>
      <c r="AJ78" s="100">
        <f t="shared" si="39"/>
        <v>0</v>
      </c>
      <c r="AK78" s="100">
        <f t="shared" si="39"/>
        <v>0</v>
      </c>
      <c r="AL78" s="100">
        <f t="shared" si="39"/>
        <v>0</v>
      </c>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row>
    <row r="79" spans="1:64" s="2" customFormat="1" x14ac:dyDescent="0.3">
      <c r="A79" s="138">
        <f t="shared" si="34"/>
        <v>18.080000000000013</v>
      </c>
      <c r="B79" s="29" t="s">
        <v>82</v>
      </c>
      <c r="C79" s="29"/>
      <c r="D79" s="73"/>
      <c r="E79" s="78"/>
      <c r="F79" s="89" t="s">
        <v>101</v>
      </c>
      <c r="G79" s="101">
        <f t="shared" si="35"/>
        <v>0</v>
      </c>
      <c r="H79" s="107"/>
      <c r="I79" s="100">
        <f t="shared" ref="I79:AL79" si="40">H79*(1+Inflation_rate)</f>
        <v>0</v>
      </c>
      <c r="J79" s="100">
        <f t="shared" si="40"/>
        <v>0</v>
      </c>
      <c r="K79" s="100">
        <f t="shared" si="40"/>
        <v>0</v>
      </c>
      <c r="L79" s="100">
        <f t="shared" si="40"/>
        <v>0</v>
      </c>
      <c r="M79" s="100">
        <f t="shared" si="40"/>
        <v>0</v>
      </c>
      <c r="N79" s="100">
        <f t="shared" si="40"/>
        <v>0</v>
      </c>
      <c r="O79" s="100">
        <f t="shared" si="40"/>
        <v>0</v>
      </c>
      <c r="P79" s="100">
        <f t="shared" si="40"/>
        <v>0</v>
      </c>
      <c r="Q79" s="100">
        <f t="shared" si="40"/>
        <v>0</v>
      </c>
      <c r="R79" s="100">
        <f t="shared" si="40"/>
        <v>0</v>
      </c>
      <c r="S79" s="100">
        <f t="shared" si="40"/>
        <v>0</v>
      </c>
      <c r="T79" s="100">
        <f t="shared" si="40"/>
        <v>0</v>
      </c>
      <c r="U79" s="100">
        <f t="shared" si="40"/>
        <v>0</v>
      </c>
      <c r="V79" s="100">
        <f t="shared" si="40"/>
        <v>0</v>
      </c>
      <c r="W79" s="100">
        <f t="shared" si="40"/>
        <v>0</v>
      </c>
      <c r="X79" s="100">
        <f t="shared" si="40"/>
        <v>0</v>
      </c>
      <c r="Y79" s="100">
        <f t="shared" si="40"/>
        <v>0</v>
      </c>
      <c r="Z79" s="100">
        <f t="shared" si="40"/>
        <v>0</v>
      </c>
      <c r="AA79" s="100">
        <f t="shared" si="40"/>
        <v>0</v>
      </c>
      <c r="AB79" s="100">
        <f t="shared" si="40"/>
        <v>0</v>
      </c>
      <c r="AC79" s="100">
        <f t="shared" si="40"/>
        <v>0</v>
      </c>
      <c r="AD79" s="100">
        <f t="shared" si="40"/>
        <v>0</v>
      </c>
      <c r="AE79" s="100">
        <f t="shared" si="40"/>
        <v>0</v>
      </c>
      <c r="AF79" s="100">
        <f t="shared" si="40"/>
        <v>0</v>
      </c>
      <c r="AG79" s="100">
        <f t="shared" si="40"/>
        <v>0</v>
      </c>
      <c r="AH79" s="100">
        <f t="shared" si="40"/>
        <v>0</v>
      </c>
      <c r="AI79" s="100">
        <f t="shared" si="40"/>
        <v>0</v>
      </c>
      <c r="AJ79" s="100">
        <f t="shared" si="40"/>
        <v>0</v>
      </c>
      <c r="AK79" s="100">
        <f t="shared" si="40"/>
        <v>0</v>
      </c>
      <c r="AL79" s="100">
        <f t="shared" si="40"/>
        <v>0</v>
      </c>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row>
    <row r="80" spans="1:64" s="2" customFormat="1" x14ac:dyDescent="0.3">
      <c r="A80" s="138">
        <f t="shared" si="34"/>
        <v>18.090000000000014</v>
      </c>
      <c r="B80" s="29" t="s">
        <v>82</v>
      </c>
      <c r="C80" s="29"/>
      <c r="D80" s="73"/>
      <c r="E80" s="78"/>
      <c r="F80" s="89" t="s">
        <v>101</v>
      </c>
      <c r="G80" s="101">
        <f t="shared" si="35"/>
        <v>0</v>
      </c>
      <c r="H80" s="107">
        <v>0</v>
      </c>
      <c r="I80" s="100">
        <f t="shared" ref="I80:AL80" si="41">H80*(1+Inflation_rate)</f>
        <v>0</v>
      </c>
      <c r="J80" s="100">
        <f t="shared" si="41"/>
        <v>0</v>
      </c>
      <c r="K80" s="100">
        <f t="shared" si="41"/>
        <v>0</v>
      </c>
      <c r="L80" s="100">
        <f t="shared" si="41"/>
        <v>0</v>
      </c>
      <c r="M80" s="100">
        <f t="shared" si="41"/>
        <v>0</v>
      </c>
      <c r="N80" s="100">
        <f t="shared" si="41"/>
        <v>0</v>
      </c>
      <c r="O80" s="100">
        <f t="shared" si="41"/>
        <v>0</v>
      </c>
      <c r="P80" s="100">
        <f t="shared" si="41"/>
        <v>0</v>
      </c>
      <c r="Q80" s="100">
        <f t="shared" si="41"/>
        <v>0</v>
      </c>
      <c r="R80" s="100">
        <f t="shared" si="41"/>
        <v>0</v>
      </c>
      <c r="S80" s="100">
        <f t="shared" si="41"/>
        <v>0</v>
      </c>
      <c r="T80" s="100">
        <f t="shared" si="41"/>
        <v>0</v>
      </c>
      <c r="U80" s="100">
        <f t="shared" si="41"/>
        <v>0</v>
      </c>
      <c r="V80" s="100">
        <f t="shared" si="41"/>
        <v>0</v>
      </c>
      <c r="W80" s="100">
        <f t="shared" si="41"/>
        <v>0</v>
      </c>
      <c r="X80" s="100">
        <f t="shared" si="41"/>
        <v>0</v>
      </c>
      <c r="Y80" s="100">
        <f t="shared" si="41"/>
        <v>0</v>
      </c>
      <c r="Z80" s="100">
        <f t="shared" si="41"/>
        <v>0</v>
      </c>
      <c r="AA80" s="100">
        <f t="shared" si="41"/>
        <v>0</v>
      </c>
      <c r="AB80" s="100">
        <f t="shared" si="41"/>
        <v>0</v>
      </c>
      <c r="AC80" s="100">
        <f t="shared" si="41"/>
        <v>0</v>
      </c>
      <c r="AD80" s="100">
        <f t="shared" si="41"/>
        <v>0</v>
      </c>
      <c r="AE80" s="100">
        <f t="shared" si="41"/>
        <v>0</v>
      </c>
      <c r="AF80" s="100">
        <f t="shared" si="41"/>
        <v>0</v>
      </c>
      <c r="AG80" s="100">
        <f t="shared" si="41"/>
        <v>0</v>
      </c>
      <c r="AH80" s="100">
        <f t="shared" si="41"/>
        <v>0</v>
      </c>
      <c r="AI80" s="100">
        <f t="shared" si="41"/>
        <v>0</v>
      </c>
      <c r="AJ80" s="100">
        <f t="shared" si="41"/>
        <v>0</v>
      </c>
      <c r="AK80" s="100">
        <f t="shared" si="41"/>
        <v>0</v>
      </c>
      <c r="AL80" s="100">
        <f t="shared" si="41"/>
        <v>0</v>
      </c>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row>
    <row r="81" spans="1:64" s="2" customFormat="1" ht="14.4" thickBot="1" x14ac:dyDescent="0.35">
      <c r="A81" s="138">
        <f t="shared" si="34"/>
        <v>18.100000000000016</v>
      </c>
      <c r="B81" s="29" t="s">
        <v>82</v>
      </c>
      <c r="C81" s="29"/>
      <c r="D81" s="73"/>
      <c r="E81" s="79"/>
      <c r="F81" s="89" t="s">
        <v>101</v>
      </c>
      <c r="G81" s="101">
        <f t="shared" si="35"/>
        <v>0</v>
      </c>
      <c r="H81" s="107">
        <v>0</v>
      </c>
      <c r="I81" s="100">
        <f t="shared" ref="I81:AL81" si="42">H81*(1+Inflation_rate)</f>
        <v>0</v>
      </c>
      <c r="J81" s="100">
        <f t="shared" si="42"/>
        <v>0</v>
      </c>
      <c r="K81" s="100">
        <f t="shared" si="42"/>
        <v>0</v>
      </c>
      <c r="L81" s="100">
        <f t="shared" si="42"/>
        <v>0</v>
      </c>
      <c r="M81" s="100">
        <f t="shared" si="42"/>
        <v>0</v>
      </c>
      <c r="N81" s="100">
        <f t="shared" si="42"/>
        <v>0</v>
      </c>
      <c r="O81" s="100">
        <f t="shared" si="42"/>
        <v>0</v>
      </c>
      <c r="P81" s="100">
        <f t="shared" si="42"/>
        <v>0</v>
      </c>
      <c r="Q81" s="100">
        <f t="shared" si="42"/>
        <v>0</v>
      </c>
      <c r="R81" s="100">
        <f t="shared" si="42"/>
        <v>0</v>
      </c>
      <c r="S81" s="100">
        <f t="shared" si="42"/>
        <v>0</v>
      </c>
      <c r="T81" s="100">
        <f t="shared" si="42"/>
        <v>0</v>
      </c>
      <c r="U81" s="100">
        <f t="shared" si="42"/>
        <v>0</v>
      </c>
      <c r="V81" s="100">
        <f t="shared" si="42"/>
        <v>0</v>
      </c>
      <c r="W81" s="100">
        <f t="shared" si="42"/>
        <v>0</v>
      </c>
      <c r="X81" s="100">
        <f t="shared" si="42"/>
        <v>0</v>
      </c>
      <c r="Y81" s="100">
        <f t="shared" si="42"/>
        <v>0</v>
      </c>
      <c r="Z81" s="100">
        <f t="shared" si="42"/>
        <v>0</v>
      </c>
      <c r="AA81" s="100">
        <f t="shared" si="42"/>
        <v>0</v>
      </c>
      <c r="AB81" s="100">
        <f t="shared" si="42"/>
        <v>0</v>
      </c>
      <c r="AC81" s="100">
        <f t="shared" si="42"/>
        <v>0</v>
      </c>
      <c r="AD81" s="100">
        <f t="shared" si="42"/>
        <v>0</v>
      </c>
      <c r="AE81" s="100">
        <f t="shared" si="42"/>
        <v>0</v>
      </c>
      <c r="AF81" s="100">
        <f t="shared" si="42"/>
        <v>0</v>
      </c>
      <c r="AG81" s="100">
        <f t="shared" si="42"/>
        <v>0</v>
      </c>
      <c r="AH81" s="100">
        <f t="shared" si="42"/>
        <v>0</v>
      </c>
      <c r="AI81" s="100">
        <f t="shared" si="42"/>
        <v>0</v>
      </c>
      <c r="AJ81" s="100">
        <f t="shared" si="42"/>
        <v>0</v>
      </c>
      <c r="AK81" s="100">
        <f t="shared" si="42"/>
        <v>0</v>
      </c>
      <c r="AL81" s="100">
        <f t="shared" si="42"/>
        <v>0</v>
      </c>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row>
    <row r="82" spans="1:64" s="2" customFormat="1" ht="15" thickBot="1" x14ac:dyDescent="0.35">
      <c r="A82" s="29"/>
      <c r="B82" s="30" t="s">
        <v>197</v>
      </c>
      <c r="C82" s="58"/>
      <c r="D82" s="58"/>
      <c r="E82" s="31"/>
      <c r="F82" s="92" t="s">
        <v>101</v>
      </c>
      <c r="G82" s="102">
        <f>SUM(H82:AL82)</f>
        <v>0</v>
      </c>
      <c r="H82" s="103">
        <f t="shared" ref="H82:AL82" si="43">SUM(H72:H81)</f>
        <v>0</v>
      </c>
      <c r="I82" s="103">
        <f t="shared" si="43"/>
        <v>0</v>
      </c>
      <c r="J82" s="103">
        <f t="shared" si="43"/>
        <v>0</v>
      </c>
      <c r="K82" s="103">
        <f t="shared" si="43"/>
        <v>0</v>
      </c>
      <c r="L82" s="103">
        <f t="shared" si="43"/>
        <v>0</v>
      </c>
      <c r="M82" s="103">
        <f t="shared" si="43"/>
        <v>0</v>
      </c>
      <c r="N82" s="103">
        <f t="shared" si="43"/>
        <v>0</v>
      </c>
      <c r="O82" s="103">
        <f t="shared" si="43"/>
        <v>0</v>
      </c>
      <c r="P82" s="103">
        <f t="shared" si="43"/>
        <v>0</v>
      </c>
      <c r="Q82" s="103">
        <f t="shared" si="43"/>
        <v>0</v>
      </c>
      <c r="R82" s="103">
        <f t="shared" si="43"/>
        <v>0</v>
      </c>
      <c r="S82" s="103">
        <f t="shared" si="43"/>
        <v>0</v>
      </c>
      <c r="T82" s="103">
        <f t="shared" si="43"/>
        <v>0</v>
      </c>
      <c r="U82" s="103">
        <f t="shared" si="43"/>
        <v>0</v>
      </c>
      <c r="V82" s="103">
        <f t="shared" si="43"/>
        <v>0</v>
      </c>
      <c r="W82" s="103">
        <f t="shared" si="43"/>
        <v>0</v>
      </c>
      <c r="X82" s="103">
        <f t="shared" si="43"/>
        <v>0</v>
      </c>
      <c r="Y82" s="103">
        <f t="shared" si="43"/>
        <v>0</v>
      </c>
      <c r="Z82" s="103">
        <f t="shared" si="43"/>
        <v>0</v>
      </c>
      <c r="AA82" s="103">
        <f t="shared" si="43"/>
        <v>0</v>
      </c>
      <c r="AB82" s="103">
        <f t="shared" si="43"/>
        <v>0</v>
      </c>
      <c r="AC82" s="103">
        <f t="shared" si="43"/>
        <v>0</v>
      </c>
      <c r="AD82" s="103">
        <f t="shared" si="43"/>
        <v>0</v>
      </c>
      <c r="AE82" s="103">
        <f t="shared" si="43"/>
        <v>0</v>
      </c>
      <c r="AF82" s="103">
        <f t="shared" si="43"/>
        <v>0</v>
      </c>
      <c r="AG82" s="103">
        <f t="shared" si="43"/>
        <v>0</v>
      </c>
      <c r="AH82" s="103">
        <f t="shared" si="43"/>
        <v>0</v>
      </c>
      <c r="AI82" s="103">
        <f t="shared" si="43"/>
        <v>0</v>
      </c>
      <c r="AJ82" s="103">
        <f t="shared" si="43"/>
        <v>0</v>
      </c>
      <c r="AK82" s="103">
        <f t="shared" si="43"/>
        <v>0</v>
      </c>
      <c r="AL82" s="103">
        <f t="shared" si="43"/>
        <v>0</v>
      </c>
    </row>
  </sheetData>
  <pageMargins left="0.7" right="0.7" top="0.75" bottom="0.75" header="0.3" footer="0.3"/>
  <pageSetup paperSize="9" scale="26" orientation="landscape"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0"/>
  <sheetViews>
    <sheetView zoomScale="98" zoomScaleNormal="98" zoomScaleSheetLayoutView="70" workbookViewId="0">
      <selection activeCell="M11" sqref="M11:AQ11"/>
    </sheetView>
  </sheetViews>
  <sheetFormatPr defaultRowHeight="13.8" x14ac:dyDescent="0.3"/>
  <cols>
    <col min="1" max="1" width="3.44140625" customWidth="1"/>
    <col min="2" max="2" width="33.44140625" customWidth="1"/>
    <col min="3" max="3" width="3" customWidth="1"/>
    <col min="4" max="5" width="8.5546875" customWidth="1"/>
    <col min="6" max="6" width="25.88671875" customWidth="1"/>
    <col min="7" max="7" width="8.5546875" customWidth="1"/>
    <col min="8" max="9" width="7" bestFit="1" customWidth="1"/>
    <col min="10" max="10" width="5.109375" customWidth="1"/>
    <col min="11" max="11" width="17.109375" bestFit="1" customWidth="1"/>
    <col min="12" max="12" width="7.5546875" customWidth="1"/>
    <col min="13" max="43" width="12.88671875" bestFit="1" customWidth="1"/>
  </cols>
  <sheetData>
    <row r="1" spans="1:43" s="166" customFormat="1" ht="23.4" x14ac:dyDescent="0.45">
      <c r="A1" s="164" t="s">
        <v>202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row>
    <row r="2" spans="1:43" s="167" customFormat="1" x14ac:dyDescent="0.3">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s="167" customFormat="1" ht="21" x14ac:dyDescent="0.4">
      <c r="A3" s="168" t="s">
        <v>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s="167" customFormat="1" x14ac:dyDescent="0.3">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s="167" customFormat="1" x14ac:dyDescent="0.3">
      <c r="A5" s="165"/>
      <c r="B5" s="34" t="str">
        <f>'Sheet 1_Overarching Assumptions'!B12</f>
        <v>Overarching Assumptions</v>
      </c>
      <c r="C5" s="34"/>
      <c r="D5" s="34"/>
      <c r="E5" s="34"/>
      <c r="F5" s="34"/>
      <c r="G5" s="34"/>
      <c r="H5" s="34"/>
      <c r="I5" s="34"/>
      <c r="J5" s="34"/>
      <c r="K5" s="34"/>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s="167" customFormat="1" x14ac:dyDescent="0.3">
      <c r="A6" s="165"/>
      <c r="B6" s="65" t="str">
        <f>'Sheet 1_Overarching Assumptions'!B13</f>
        <v>Base Discount Rate</v>
      </c>
      <c r="C6" s="34"/>
      <c r="D6" s="169" t="str">
        <f>discountrate</f>
        <v>XXX</v>
      </c>
      <c r="E6" s="34"/>
      <c r="F6" s="34"/>
      <c r="G6" s="34"/>
      <c r="H6" s="34"/>
      <c r="I6" s="34"/>
      <c r="J6" s="34"/>
      <c r="K6" s="34"/>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s="167" customFormat="1" x14ac:dyDescent="0.3">
      <c r="A7" s="165"/>
      <c r="B7" s="65" t="str">
        <f>'Sheet 1_Overarching Assumptions'!B16</f>
        <v>Analysis Period (years)</v>
      </c>
      <c r="C7" s="34"/>
      <c r="D7" s="170">
        <f>analysis_period</f>
        <v>15</v>
      </c>
      <c r="E7" s="34"/>
      <c r="F7" s="34"/>
      <c r="G7" s="34"/>
      <c r="H7" s="34"/>
      <c r="I7" s="34"/>
      <c r="J7" s="34"/>
      <c r="K7" s="34"/>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s="167" customFormat="1" x14ac:dyDescent="0.3">
      <c r="A8" s="165"/>
      <c r="B8" s="65" t="str">
        <f>'Sheet 1_Overarching Assumptions'!B17</f>
        <v>Base year for the analysis</v>
      </c>
      <c r="C8" s="34"/>
      <c r="D8" s="170">
        <f>analysis_start</f>
        <v>2019</v>
      </c>
      <c r="E8" s="171" t="str">
        <f>[1]BAU!E8</f>
        <v>Note: All values are in nominal dollars, they must be inflated.</v>
      </c>
      <c r="F8" s="34"/>
      <c r="G8" s="34"/>
      <c r="H8" s="34"/>
      <c r="I8" s="34"/>
      <c r="J8" s="34"/>
      <c r="K8" s="34"/>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s="167" customFormat="1" x14ac:dyDescent="0.3">
      <c r="A9" s="165"/>
      <c r="B9" s="65"/>
      <c r="C9" s="34"/>
      <c r="D9" s="34"/>
      <c r="E9" s="34"/>
      <c r="F9" s="34"/>
      <c r="G9" s="34"/>
      <c r="H9" s="34"/>
      <c r="I9" s="34"/>
      <c r="J9" s="34"/>
      <c r="K9" s="34"/>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s="167" customFormat="1" x14ac:dyDescent="0.3">
      <c r="A10" s="165"/>
      <c r="B10" s="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x14ac:dyDescent="0.3">
      <c r="A11" s="174" t="s">
        <v>8</v>
      </c>
      <c r="B11" s="69"/>
      <c r="C11" s="69"/>
      <c r="D11" s="175"/>
      <c r="E11" s="69"/>
      <c r="F11" s="69"/>
      <c r="G11" s="176" t="s">
        <v>0</v>
      </c>
      <c r="H11" s="176" t="s">
        <v>1</v>
      </c>
      <c r="I11" s="176"/>
      <c r="J11" s="69"/>
      <c r="K11" s="177" t="s">
        <v>159</v>
      </c>
      <c r="L11" s="177"/>
      <c r="M11" s="175" t="s">
        <v>24</v>
      </c>
      <c r="N11" s="175" t="s">
        <v>25</v>
      </c>
      <c r="O11" s="175" t="s">
        <v>26</v>
      </c>
      <c r="P11" s="175" t="s">
        <v>27</v>
      </c>
      <c r="Q11" s="175" t="s">
        <v>28</v>
      </c>
      <c r="R11" s="175" t="s">
        <v>29</v>
      </c>
      <c r="S11" s="175" t="s">
        <v>30</v>
      </c>
      <c r="T11" s="175" t="s">
        <v>31</v>
      </c>
      <c r="U11" s="175" t="s">
        <v>32</v>
      </c>
      <c r="V11" s="175" t="s">
        <v>33</v>
      </c>
      <c r="W11" s="175" t="s">
        <v>34</v>
      </c>
      <c r="X11" s="175" t="s">
        <v>35</v>
      </c>
      <c r="Y11" s="175" t="s">
        <v>36</v>
      </c>
      <c r="Z11" s="175" t="s">
        <v>37</v>
      </c>
      <c r="AA11" s="175" t="s">
        <v>38</v>
      </c>
      <c r="AB11" s="175" t="s">
        <v>39</v>
      </c>
      <c r="AC11" s="175" t="s">
        <v>146</v>
      </c>
      <c r="AD11" s="175" t="s">
        <v>147</v>
      </c>
      <c r="AE11" s="175" t="s">
        <v>148</v>
      </c>
      <c r="AF11" s="175" t="s">
        <v>149</v>
      </c>
      <c r="AG11" s="175" t="s">
        <v>150</v>
      </c>
      <c r="AH11" s="175" t="s">
        <v>151</v>
      </c>
      <c r="AI11" s="175" t="s">
        <v>152</v>
      </c>
      <c r="AJ11" s="175" t="s">
        <v>153</v>
      </c>
      <c r="AK11" s="175" t="s">
        <v>154</v>
      </c>
      <c r="AL11" s="175" t="s">
        <v>155</v>
      </c>
      <c r="AM11" s="175" t="s">
        <v>156</v>
      </c>
      <c r="AN11" s="175" t="s">
        <v>224</v>
      </c>
      <c r="AO11" s="175" t="s">
        <v>225</v>
      </c>
      <c r="AP11" s="175" t="s">
        <v>226</v>
      </c>
      <c r="AQ11" s="175" t="s">
        <v>227</v>
      </c>
    </row>
    <row r="12" spans="1:43" ht="14.4" x14ac:dyDescent="0.3">
      <c r="A12" s="69"/>
      <c r="B12" s="178" t="s">
        <v>157</v>
      </c>
      <c r="C12" s="90"/>
      <c r="D12" s="69"/>
      <c r="E12" s="69"/>
      <c r="F12" s="69"/>
      <c r="G12" s="179">
        <f>analysis_start</f>
        <v>2019</v>
      </c>
      <c r="H12" s="69">
        <f>G12+analysis_period</f>
        <v>2034</v>
      </c>
      <c r="I12" s="69"/>
      <c r="J12" s="69"/>
      <c r="K12" s="250" t="e">
        <f ca="1">OFFSET($M12,0,analysis_start-2015,1,1)+NPV(discountrate,OFFSET($M12,0,analysis_start-2015+1,1,analysis_period-1))</f>
        <v>#VALUE!</v>
      </c>
      <c r="L12" s="180"/>
      <c r="M12" s="180">
        <f>'Sheet_3 Capex and Opex Costs'!G12</f>
        <v>0</v>
      </c>
      <c r="N12" s="180">
        <f>'Sheet_3 Capex and Opex Costs'!H12</f>
        <v>0</v>
      </c>
      <c r="O12" s="180">
        <f>'Sheet_3 Capex and Opex Costs'!I12</f>
        <v>0</v>
      </c>
      <c r="P12" s="180">
        <f>'Sheet_3 Capex and Opex Costs'!J12</f>
        <v>0</v>
      </c>
      <c r="Q12" s="180">
        <f>'Sheet_3 Capex and Opex Costs'!K12</f>
        <v>0</v>
      </c>
      <c r="R12" s="180">
        <f>'Sheet_3 Capex and Opex Costs'!L12</f>
        <v>0</v>
      </c>
      <c r="S12" s="180">
        <f>'Sheet_3 Capex and Opex Costs'!M12</f>
        <v>0</v>
      </c>
      <c r="T12" s="180">
        <f>'Sheet_3 Capex and Opex Costs'!N12</f>
        <v>0</v>
      </c>
      <c r="U12" s="180">
        <f>'Sheet_3 Capex and Opex Costs'!O12</f>
        <v>0</v>
      </c>
      <c r="V12" s="180">
        <f>'Sheet_3 Capex and Opex Costs'!P12</f>
        <v>0</v>
      </c>
      <c r="W12" s="180">
        <f>'Sheet_3 Capex and Opex Costs'!Q12</f>
        <v>0</v>
      </c>
      <c r="X12" s="180">
        <f>'Sheet_3 Capex and Opex Costs'!R12</f>
        <v>0</v>
      </c>
      <c r="Y12" s="180">
        <f>'Sheet_3 Capex and Opex Costs'!S12</f>
        <v>0</v>
      </c>
      <c r="Z12" s="180">
        <f>'Sheet_3 Capex and Opex Costs'!T12</f>
        <v>0</v>
      </c>
      <c r="AA12" s="180">
        <f>'Sheet_3 Capex and Opex Costs'!U12</f>
        <v>0</v>
      </c>
      <c r="AB12" s="180">
        <f>'Sheet_3 Capex and Opex Costs'!V12</f>
        <v>0</v>
      </c>
      <c r="AC12" s="180">
        <f>'Sheet_3 Capex and Opex Costs'!W12</f>
        <v>0</v>
      </c>
      <c r="AD12" s="180">
        <f>'Sheet_3 Capex and Opex Costs'!X12</f>
        <v>0</v>
      </c>
      <c r="AE12" s="180">
        <f>'Sheet_3 Capex and Opex Costs'!Y12</f>
        <v>0</v>
      </c>
      <c r="AF12" s="180">
        <f>'Sheet_3 Capex and Opex Costs'!Z12</f>
        <v>0</v>
      </c>
      <c r="AG12" s="180">
        <f>'Sheet_3 Capex and Opex Costs'!AA12</f>
        <v>0</v>
      </c>
      <c r="AH12" s="180">
        <f>'Sheet_3 Capex and Opex Costs'!AB12</f>
        <v>0</v>
      </c>
      <c r="AI12" s="180">
        <f>'Sheet_3 Capex and Opex Costs'!AC12</f>
        <v>0</v>
      </c>
      <c r="AJ12" s="180">
        <f>'Sheet_3 Capex and Opex Costs'!AD12</f>
        <v>0</v>
      </c>
      <c r="AK12" s="180">
        <f>'Sheet_3 Capex and Opex Costs'!AE12</f>
        <v>0</v>
      </c>
      <c r="AL12" s="180">
        <f>'Sheet_3 Capex and Opex Costs'!AF12</f>
        <v>0</v>
      </c>
      <c r="AM12" s="180">
        <f>'Sheet_3 Capex and Opex Costs'!AG12</f>
        <v>0</v>
      </c>
      <c r="AN12" s="180">
        <f>'Sheet_3 Capex and Opex Costs'!AH12</f>
        <v>0</v>
      </c>
      <c r="AO12" s="180">
        <f>'Sheet_3 Capex and Opex Costs'!AI12</f>
        <v>0</v>
      </c>
      <c r="AP12" s="180">
        <f>'Sheet_3 Capex and Opex Costs'!AJ12</f>
        <v>0</v>
      </c>
      <c r="AQ12" s="180">
        <f>'Sheet_3 Capex and Opex Costs'!AK12</f>
        <v>0</v>
      </c>
    </row>
    <row r="13" spans="1:43" ht="14.4" x14ac:dyDescent="0.3">
      <c r="A13" s="69"/>
      <c r="B13" s="178" t="s">
        <v>158</v>
      </c>
      <c r="C13" s="69"/>
      <c r="D13" s="69"/>
      <c r="E13" s="69"/>
      <c r="F13" s="69"/>
      <c r="G13" s="179">
        <f>analysis_start</f>
        <v>2019</v>
      </c>
      <c r="H13" s="69">
        <f>G13+analysis_period</f>
        <v>2034</v>
      </c>
      <c r="I13" s="69"/>
      <c r="J13" s="69"/>
      <c r="K13" s="250" t="e">
        <f ca="1">OFFSET($M13,0,analysis_start-2015,1,1)+NPV(discountrate,OFFSET($M13,0,analysis_start-2015+1,1,analysis_period-1))</f>
        <v>#VALUE!</v>
      </c>
      <c r="L13" s="180"/>
      <c r="M13" s="180">
        <f>'Sheet_3 Capex and Opex Costs'!G53</f>
        <v>0</v>
      </c>
      <c r="N13" s="180">
        <f>'Sheet_3 Capex and Opex Costs'!H53</f>
        <v>0</v>
      </c>
      <c r="O13" s="180">
        <f>'Sheet_3 Capex and Opex Costs'!I53</f>
        <v>0</v>
      </c>
      <c r="P13" s="180">
        <f>'Sheet_3 Capex and Opex Costs'!J53</f>
        <v>0</v>
      </c>
      <c r="Q13" s="180">
        <f>'Sheet_3 Capex and Opex Costs'!K53</f>
        <v>0</v>
      </c>
      <c r="R13" s="180">
        <f>'Sheet_3 Capex and Opex Costs'!L53</f>
        <v>0</v>
      </c>
      <c r="S13" s="180">
        <f>'Sheet_3 Capex and Opex Costs'!M53</f>
        <v>0</v>
      </c>
      <c r="T13" s="180">
        <f>'Sheet_3 Capex and Opex Costs'!N53</f>
        <v>0</v>
      </c>
      <c r="U13" s="180">
        <f>'Sheet_3 Capex and Opex Costs'!O53</f>
        <v>0</v>
      </c>
      <c r="V13" s="180">
        <f>'Sheet_3 Capex and Opex Costs'!P53</f>
        <v>0</v>
      </c>
      <c r="W13" s="180">
        <f>'Sheet_3 Capex and Opex Costs'!Q53</f>
        <v>0</v>
      </c>
      <c r="X13" s="180">
        <f>'Sheet_3 Capex and Opex Costs'!R53</f>
        <v>0</v>
      </c>
      <c r="Y13" s="180">
        <f>'Sheet_3 Capex and Opex Costs'!S53</f>
        <v>0</v>
      </c>
      <c r="Z13" s="180">
        <f>'Sheet_3 Capex and Opex Costs'!T53</f>
        <v>0</v>
      </c>
      <c r="AA13" s="180">
        <f>'Sheet_3 Capex and Opex Costs'!U53</f>
        <v>0</v>
      </c>
      <c r="AB13" s="180">
        <f>'Sheet_3 Capex and Opex Costs'!V53</f>
        <v>0</v>
      </c>
      <c r="AC13" s="180">
        <f>'Sheet_3 Capex and Opex Costs'!W53</f>
        <v>0</v>
      </c>
      <c r="AD13" s="180">
        <f>'Sheet_3 Capex and Opex Costs'!X53</f>
        <v>0</v>
      </c>
      <c r="AE13" s="180">
        <f>'Sheet_3 Capex and Opex Costs'!Y53</f>
        <v>0</v>
      </c>
      <c r="AF13" s="180">
        <f>'Sheet_3 Capex and Opex Costs'!Z53</f>
        <v>0</v>
      </c>
      <c r="AG13" s="180">
        <f>'Sheet_3 Capex and Opex Costs'!AA53</f>
        <v>0</v>
      </c>
      <c r="AH13" s="180">
        <f>'Sheet_3 Capex and Opex Costs'!AB53</f>
        <v>0</v>
      </c>
      <c r="AI13" s="180">
        <f>'Sheet_3 Capex and Opex Costs'!AC53</f>
        <v>0</v>
      </c>
      <c r="AJ13" s="180">
        <f>'Sheet_3 Capex and Opex Costs'!AD53</f>
        <v>0</v>
      </c>
      <c r="AK13" s="180">
        <f>'Sheet_3 Capex and Opex Costs'!AE53</f>
        <v>0</v>
      </c>
      <c r="AL13" s="180">
        <f>'Sheet_3 Capex and Opex Costs'!AF53</f>
        <v>0</v>
      </c>
      <c r="AM13" s="180">
        <f>'Sheet_3 Capex and Opex Costs'!AG53</f>
        <v>0</v>
      </c>
      <c r="AN13" s="180">
        <f>'Sheet_3 Capex and Opex Costs'!AH53</f>
        <v>0</v>
      </c>
      <c r="AO13" s="180">
        <f>'Sheet_3 Capex and Opex Costs'!AI53</f>
        <v>0</v>
      </c>
      <c r="AP13" s="180">
        <f>'Sheet_3 Capex and Opex Costs'!AJ53</f>
        <v>0</v>
      </c>
      <c r="AQ13" s="180">
        <f>'Sheet_3 Capex and Opex Costs'!AK53</f>
        <v>0</v>
      </c>
    </row>
    <row r="14" spans="1:43" ht="14.4" x14ac:dyDescent="0.3">
      <c r="A14" s="69"/>
      <c r="B14" s="178" t="s">
        <v>201</v>
      </c>
      <c r="C14" s="69"/>
      <c r="D14" s="69"/>
      <c r="E14" s="69"/>
      <c r="F14" s="69"/>
      <c r="G14" s="179">
        <f>analysis_start</f>
        <v>2019</v>
      </c>
      <c r="H14" s="69">
        <f>G14+analysis_period</f>
        <v>2034</v>
      </c>
      <c r="I14" s="69"/>
      <c r="J14" s="69"/>
      <c r="K14" s="250" t="e">
        <f ca="1">OFFSET($M14,0,analysis_start-2015,1,1)+NPV(discountrate,OFFSET($M14,0,analysis_start-2015+1,1,analysis_period-1))</f>
        <v>#VALUE!</v>
      </c>
      <c r="L14" s="180"/>
      <c r="M14" s="180">
        <f>'Sheet_3 Capex and Opex Costs'!G99</f>
        <v>0</v>
      </c>
      <c r="N14" s="180">
        <f>'Sheet_3 Capex and Opex Costs'!H99</f>
        <v>0</v>
      </c>
      <c r="O14" s="180">
        <f>'Sheet_3 Capex and Opex Costs'!I99</f>
        <v>0</v>
      </c>
      <c r="P14" s="180">
        <f>'Sheet_3 Capex and Opex Costs'!J99</f>
        <v>0</v>
      </c>
      <c r="Q14" s="180">
        <f>'Sheet_3 Capex and Opex Costs'!K99</f>
        <v>0</v>
      </c>
      <c r="R14" s="180">
        <f>'Sheet_3 Capex and Opex Costs'!L99</f>
        <v>0</v>
      </c>
      <c r="S14" s="180">
        <f>'Sheet_3 Capex and Opex Costs'!M99</f>
        <v>0</v>
      </c>
      <c r="T14" s="180">
        <f>'Sheet_3 Capex and Opex Costs'!N99</f>
        <v>0</v>
      </c>
      <c r="U14" s="180">
        <f>'Sheet_3 Capex and Opex Costs'!O99</f>
        <v>0</v>
      </c>
      <c r="V14" s="180">
        <f>'Sheet_3 Capex and Opex Costs'!P99</f>
        <v>0</v>
      </c>
      <c r="W14" s="180">
        <f>'Sheet_3 Capex and Opex Costs'!Q99</f>
        <v>0</v>
      </c>
      <c r="X14" s="180">
        <f>'Sheet_3 Capex and Opex Costs'!R99</f>
        <v>0</v>
      </c>
      <c r="Y14" s="180">
        <f>'Sheet_3 Capex and Opex Costs'!S99</f>
        <v>0</v>
      </c>
      <c r="Z14" s="180">
        <f>'Sheet_3 Capex and Opex Costs'!T99</f>
        <v>0</v>
      </c>
      <c r="AA14" s="180">
        <f>'Sheet_3 Capex and Opex Costs'!U99</f>
        <v>0</v>
      </c>
      <c r="AB14" s="180">
        <f>'Sheet_3 Capex and Opex Costs'!V99</f>
        <v>0</v>
      </c>
      <c r="AC14" s="180">
        <f>'Sheet_3 Capex and Opex Costs'!W99</f>
        <v>0</v>
      </c>
      <c r="AD14" s="180">
        <f>'Sheet_3 Capex and Opex Costs'!X99</f>
        <v>0</v>
      </c>
      <c r="AE14" s="180">
        <f>'Sheet_3 Capex and Opex Costs'!Y99</f>
        <v>0</v>
      </c>
      <c r="AF14" s="180">
        <f>'Sheet_3 Capex and Opex Costs'!Z99</f>
        <v>0</v>
      </c>
      <c r="AG14" s="180">
        <f>'Sheet_3 Capex and Opex Costs'!AA99</f>
        <v>0</v>
      </c>
      <c r="AH14" s="180">
        <f>'Sheet_3 Capex and Opex Costs'!AB99</f>
        <v>0</v>
      </c>
      <c r="AI14" s="180">
        <f>'Sheet_3 Capex and Opex Costs'!AC99</f>
        <v>0</v>
      </c>
      <c r="AJ14" s="180">
        <f>'Sheet_3 Capex and Opex Costs'!AD99</f>
        <v>0</v>
      </c>
      <c r="AK14" s="180">
        <f>'Sheet_3 Capex and Opex Costs'!AE99</f>
        <v>0</v>
      </c>
      <c r="AL14" s="180">
        <f>'Sheet_3 Capex and Opex Costs'!AF99</f>
        <v>0</v>
      </c>
      <c r="AM14" s="180">
        <f>'Sheet_3 Capex and Opex Costs'!AG99</f>
        <v>0</v>
      </c>
      <c r="AN14" s="180">
        <f>'Sheet_3 Capex and Opex Costs'!AH99</f>
        <v>0</v>
      </c>
      <c r="AO14" s="180">
        <f>'Sheet_3 Capex and Opex Costs'!AI99</f>
        <v>0</v>
      </c>
      <c r="AP14" s="180">
        <f>'Sheet_3 Capex and Opex Costs'!AJ99</f>
        <v>0</v>
      </c>
      <c r="AQ14" s="180">
        <f>'Sheet_3 Capex and Opex Costs'!AK99</f>
        <v>0</v>
      </c>
    </row>
    <row r="15" spans="1:43" ht="14.4" x14ac:dyDescent="0.3">
      <c r="A15" s="69"/>
      <c r="B15" s="181" t="s">
        <v>11</v>
      </c>
      <c r="C15" s="182"/>
      <c r="D15" s="182"/>
      <c r="E15" s="182"/>
      <c r="F15" s="182"/>
      <c r="G15" s="182"/>
      <c r="H15" s="182"/>
      <c r="I15" s="182"/>
      <c r="J15" s="182"/>
      <c r="K15" s="251" t="e">
        <f ca="1">OFFSET($M15,0,analysis_start-2015,1,1)+NPV(discountrate,OFFSET($M15,0,analysis_start-2015+1,1,analysis_period-1))</f>
        <v>#VALUE!</v>
      </c>
      <c r="L15" s="183"/>
      <c r="M15" s="183">
        <f>SUM(M12:M14)</f>
        <v>0</v>
      </c>
      <c r="N15" s="183">
        <f t="shared" ref="N15:AQ15" si="0">SUM(N12:N14)</f>
        <v>0</v>
      </c>
      <c r="O15" s="183">
        <f t="shared" si="0"/>
        <v>0</v>
      </c>
      <c r="P15" s="183">
        <f t="shared" si="0"/>
        <v>0</v>
      </c>
      <c r="Q15" s="183">
        <f t="shared" si="0"/>
        <v>0</v>
      </c>
      <c r="R15" s="183">
        <f t="shared" si="0"/>
        <v>0</v>
      </c>
      <c r="S15" s="183">
        <f t="shared" si="0"/>
        <v>0</v>
      </c>
      <c r="T15" s="183">
        <f t="shared" si="0"/>
        <v>0</v>
      </c>
      <c r="U15" s="183">
        <f t="shared" si="0"/>
        <v>0</v>
      </c>
      <c r="V15" s="183">
        <f t="shared" si="0"/>
        <v>0</v>
      </c>
      <c r="W15" s="183">
        <f t="shared" si="0"/>
        <v>0</v>
      </c>
      <c r="X15" s="183">
        <f t="shared" si="0"/>
        <v>0</v>
      </c>
      <c r="Y15" s="183">
        <f t="shared" si="0"/>
        <v>0</v>
      </c>
      <c r="Z15" s="183">
        <f t="shared" si="0"/>
        <v>0</v>
      </c>
      <c r="AA15" s="183">
        <f t="shared" si="0"/>
        <v>0</v>
      </c>
      <c r="AB15" s="183">
        <f t="shared" si="0"/>
        <v>0</v>
      </c>
      <c r="AC15" s="183">
        <f t="shared" si="0"/>
        <v>0</v>
      </c>
      <c r="AD15" s="183">
        <f t="shared" si="0"/>
        <v>0</v>
      </c>
      <c r="AE15" s="183">
        <f t="shared" si="0"/>
        <v>0</v>
      </c>
      <c r="AF15" s="183">
        <f t="shared" si="0"/>
        <v>0</v>
      </c>
      <c r="AG15" s="183">
        <f t="shared" si="0"/>
        <v>0</v>
      </c>
      <c r="AH15" s="183">
        <f t="shared" si="0"/>
        <v>0</v>
      </c>
      <c r="AI15" s="183">
        <f t="shared" si="0"/>
        <v>0</v>
      </c>
      <c r="AJ15" s="183">
        <f t="shared" si="0"/>
        <v>0</v>
      </c>
      <c r="AK15" s="183">
        <f t="shared" si="0"/>
        <v>0</v>
      </c>
      <c r="AL15" s="183">
        <f t="shared" si="0"/>
        <v>0</v>
      </c>
      <c r="AM15" s="183">
        <f t="shared" si="0"/>
        <v>0</v>
      </c>
      <c r="AN15" s="183">
        <f t="shared" si="0"/>
        <v>0</v>
      </c>
      <c r="AO15" s="183">
        <f t="shared" si="0"/>
        <v>0</v>
      </c>
      <c r="AP15" s="183">
        <f t="shared" si="0"/>
        <v>0</v>
      </c>
      <c r="AQ15" s="183">
        <f t="shared" si="0"/>
        <v>0</v>
      </c>
    </row>
    <row r="16" spans="1:43" ht="14.4" x14ac:dyDescent="0.3">
      <c r="A16" s="69"/>
      <c r="B16" s="185"/>
      <c r="C16" s="69"/>
      <c r="D16" s="69"/>
      <c r="E16" s="69"/>
      <c r="F16" s="69"/>
      <c r="G16" s="69"/>
      <c r="H16" s="69"/>
      <c r="I16" s="69"/>
      <c r="J16" s="69"/>
      <c r="K16" s="197"/>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row>
    <row r="17" spans="1:43" ht="14.4" x14ac:dyDescent="0.3">
      <c r="A17" s="174" t="s">
        <v>198</v>
      </c>
      <c r="B17" s="185"/>
      <c r="C17" s="69"/>
      <c r="D17" s="69"/>
      <c r="E17" s="69"/>
      <c r="F17" s="69"/>
      <c r="G17" s="69"/>
      <c r="H17" s="69"/>
      <c r="I17" s="69"/>
      <c r="J17" s="69"/>
      <c r="K17" s="25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row>
    <row r="18" spans="1:43" ht="14.4" x14ac:dyDescent="0.3">
      <c r="A18" s="69"/>
      <c r="B18" s="178" t="s">
        <v>143</v>
      </c>
      <c r="C18" s="69"/>
      <c r="D18" s="69"/>
      <c r="E18" s="69"/>
      <c r="F18" s="69"/>
      <c r="G18" s="179">
        <f t="shared" ref="G18:G19" si="1">analysis_start</f>
        <v>2019</v>
      </c>
      <c r="H18" s="69">
        <f t="shared" ref="H18" si="2">G18+analysis_period</f>
        <v>2034</v>
      </c>
      <c r="I18" s="69"/>
      <c r="J18" s="69"/>
      <c r="K18" s="217" t="e">
        <f ca="1">OFFSET($M18,0,analysis_start-2015,1,1)+NPV(discountrate,OFFSET($M18,0,analysis_start-2015+1,1,analysis_period-1))</f>
        <v>#VALUE!</v>
      </c>
      <c r="L18" s="194"/>
      <c r="M18" s="180">
        <f>'Sheet 4_Revenue'!H15</f>
        <v>0</v>
      </c>
      <c r="N18" s="180">
        <f>'Sheet 4_Revenue'!I15</f>
        <v>0</v>
      </c>
      <c r="O18" s="180">
        <f>'Sheet 4_Revenue'!J15</f>
        <v>0</v>
      </c>
      <c r="P18" s="180">
        <f>'Sheet 4_Revenue'!K15</f>
        <v>0</v>
      </c>
      <c r="Q18" s="180">
        <f>'Sheet 4_Revenue'!L15</f>
        <v>0</v>
      </c>
      <c r="R18" s="180">
        <f>'Sheet 4_Revenue'!M15</f>
        <v>0</v>
      </c>
      <c r="S18" s="180">
        <f>'Sheet 4_Revenue'!N15</f>
        <v>0</v>
      </c>
      <c r="T18" s="180">
        <f>'Sheet 4_Revenue'!O15</f>
        <v>0</v>
      </c>
      <c r="U18" s="180">
        <f>'Sheet 4_Revenue'!P15</f>
        <v>0</v>
      </c>
      <c r="V18" s="180">
        <f>'Sheet 4_Revenue'!Q15</f>
        <v>0</v>
      </c>
      <c r="W18" s="180">
        <f>'Sheet 4_Revenue'!R15</f>
        <v>0</v>
      </c>
      <c r="X18" s="180">
        <f>'Sheet 4_Revenue'!S15</f>
        <v>0</v>
      </c>
      <c r="Y18" s="180">
        <f>'Sheet 4_Revenue'!T15</f>
        <v>0</v>
      </c>
      <c r="Z18" s="180">
        <f>'Sheet 4_Revenue'!U15</f>
        <v>0</v>
      </c>
      <c r="AA18" s="180">
        <f>'Sheet 4_Revenue'!V15</f>
        <v>0</v>
      </c>
      <c r="AB18" s="180">
        <f>'Sheet 4_Revenue'!W15</f>
        <v>0</v>
      </c>
      <c r="AC18" s="180">
        <f>'Sheet 4_Revenue'!X15</f>
        <v>0</v>
      </c>
      <c r="AD18" s="180">
        <f>'Sheet 4_Revenue'!Y15</f>
        <v>0</v>
      </c>
      <c r="AE18" s="180">
        <f>'Sheet 4_Revenue'!Z15</f>
        <v>0</v>
      </c>
      <c r="AF18" s="180">
        <f>'Sheet 4_Revenue'!AA15</f>
        <v>0</v>
      </c>
      <c r="AG18" s="180">
        <f>'Sheet 4_Revenue'!AB15</f>
        <v>0</v>
      </c>
      <c r="AH18" s="180">
        <f>'Sheet 4_Revenue'!AC15</f>
        <v>0</v>
      </c>
      <c r="AI18" s="180">
        <f>'Sheet 4_Revenue'!AD15</f>
        <v>0</v>
      </c>
      <c r="AJ18" s="180">
        <f>'Sheet 4_Revenue'!AE15</f>
        <v>0</v>
      </c>
      <c r="AK18" s="180">
        <f>'Sheet 4_Revenue'!AF15</f>
        <v>0</v>
      </c>
      <c r="AL18" s="180">
        <f>'Sheet 4_Revenue'!AG15</f>
        <v>0</v>
      </c>
      <c r="AM18" s="180">
        <f>'Sheet 4_Revenue'!AH15</f>
        <v>0</v>
      </c>
      <c r="AN18" s="180">
        <f>'Sheet 4_Revenue'!AI15</f>
        <v>0</v>
      </c>
      <c r="AO18" s="180">
        <f>'Sheet 4_Revenue'!AJ15</f>
        <v>0</v>
      </c>
      <c r="AP18" s="180">
        <f>'Sheet 4_Revenue'!AK15</f>
        <v>0</v>
      </c>
      <c r="AQ18" s="180">
        <f>'Sheet 4_Revenue'!AL15</f>
        <v>0</v>
      </c>
    </row>
    <row r="19" spans="1:43" ht="14.4" x14ac:dyDescent="0.3">
      <c r="A19" s="69"/>
      <c r="B19" s="178" t="s">
        <v>199</v>
      </c>
      <c r="C19" s="69"/>
      <c r="D19" s="69"/>
      <c r="E19" s="69"/>
      <c r="F19" s="69"/>
      <c r="G19" s="179">
        <f t="shared" si="1"/>
        <v>2019</v>
      </c>
      <c r="H19" s="69">
        <f t="shared" ref="H19" si="3">G19+analysis_period</f>
        <v>2034</v>
      </c>
      <c r="I19" s="69"/>
      <c r="J19" s="69"/>
      <c r="K19" s="217" t="e">
        <f ca="1">OFFSET($M19,0,analysis_start-2015,1,1)+NPV(discountrate,OFFSET($M19,0,analysis_start-2015+1,1,analysis_period-1))</f>
        <v>#VALUE!</v>
      </c>
      <c r="L19" s="194"/>
      <c r="M19" s="180">
        <f>'Sheet 4_Revenue'!H56</f>
        <v>0</v>
      </c>
      <c r="N19" s="180">
        <f>'Sheet 4_Revenue'!I56</f>
        <v>0</v>
      </c>
      <c r="O19" s="180">
        <f>'Sheet 4_Revenue'!J56</f>
        <v>0</v>
      </c>
      <c r="P19" s="180">
        <f>'Sheet 4_Revenue'!K56</f>
        <v>0</v>
      </c>
      <c r="Q19" s="180">
        <f>'Sheet 4_Revenue'!L56</f>
        <v>0</v>
      </c>
      <c r="R19" s="180">
        <f>'Sheet 4_Revenue'!M56</f>
        <v>0</v>
      </c>
      <c r="S19" s="180">
        <f>'Sheet 4_Revenue'!N56</f>
        <v>0</v>
      </c>
      <c r="T19" s="180">
        <f>'Sheet 4_Revenue'!O56</f>
        <v>0</v>
      </c>
      <c r="U19" s="180">
        <f>'Sheet 4_Revenue'!P56</f>
        <v>0</v>
      </c>
      <c r="V19" s="180">
        <f>'Sheet 4_Revenue'!Q56</f>
        <v>0</v>
      </c>
      <c r="W19" s="180">
        <f>'Sheet 4_Revenue'!R56</f>
        <v>0</v>
      </c>
      <c r="X19" s="180">
        <f>'Sheet 4_Revenue'!S56</f>
        <v>0</v>
      </c>
      <c r="Y19" s="180">
        <f>'Sheet 4_Revenue'!T56</f>
        <v>0</v>
      </c>
      <c r="Z19" s="180">
        <f>'Sheet 4_Revenue'!U56</f>
        <v>0</v>
      </c>
      <c r="AA19" s="180">
        <f>'Sheet 4_Revenue'!V56</f>
        <v>0</v>
      </c>
      <c r="AB19" s="180">
        <f>'Sheet 4_Revenue'!W56</f>
        <v>0</v>
      </c>
      <c r="AC19" s="180">
        <f>'Sheet 4_Revenue'!X56</f>
        <v>0</v>
      </c>
      <c r="AD19" s="180">
        <f>'Sheet 4_Revenue'!Y56</f>
        <v>0</v>
      </c>
      <c r="AE19" s="180">
        <f>'Sheet 4_Revenue'!Z56</f>
        <v>0</v>
      </c>
      <c r="AF19" s="180">
        <f>'Sheet 4_Revenue'!AA56</f>
        <v>0</v>
      </c>
      <c r="AG19" s="180">
        <f>'Sheet 4_Revenue'!AB56</f>
        <v>0</v>
      </c>
      <c r="AH19" s="180">
        <f>'Sheet 4_Revenue'!AC56</f>
        <v>0</v>
      </c>
      <c r="AI19" s="180">
        <f>'Sheet 4_Revenue'!AD56</f>
        <v>0</v>
      </c>
      <c r="AJ19" s="180">
        <f>'Sheet 4_Revenue'!AE56</f>
        <v>0</v>
      </c>
      <c r="AK19" s="180">
        <f>'Sheet 4_Revenue'!AF56</f>
        <v>0</v>
      </c>
      <c r="AL19" s="180">
        <f>'Sheet 4_Revenue'!AG56</f>
        <v>0</v>
      </c>
      <c r="AM19" s="180">
        <f>'Sheet 4_Revenue'!AH56</f>
        <v>0</v>
      </c>
      <c r="AN19" s="180">
        <f>'Sheet 4_Revenue'!AI56</f>
        <v>0</v>
      </c>
      <c r="AO19" s="180">
        <f>'Sheet 4_Revenue'!AJ56</f>
        <v>0</v>
      </c>
      <c r="AP19" s="180">
        <f>'Sheet 4_Revenue'!AK56</f>
        <v>0</v>
      </c>
      <c r="AQ19" s="180">
        <f>'Sheet 4_Revenue'!AL56</f>
        <v>0</v>
      </c>
    </row>
    <row r="20" spans="1:43" ht="14.4" x14ac:dyDescent="0.3">
      <c r="A20" s="69"/>
      <c r="B20" s="181" t="s">
        <v>200</v>
      </c>
      <c r="C20" s="182"/>
      <c r="D20" s="182"/>
      <c r="E20" s="182"/>
      <c r="F20" s="182"/>
      <c r="G20" s="189"/>
      <c r="H20" s="182"/>
      <c r="I20" s="182"/>
      <c r="J20" s="182"/>
      <c r="K20" s="251" t="e">
        <f ca="1">OFFSET($M20,0,analysis_start-2015,1,1)+NPV(discountrate,OFFSET($M20,0,analysis_start-2015+1,1,analysis_period-1))</f>
        <v>#VALUE!</v>
      </c>
      <c r="L20" s="190"/>
      <c r="M20" s="183">
        <f t="shared" ref="M20:AP20" si="4">SUM(M18:M19)</f>
        <v>0</v>
      </c>
      <c r="N20" s="183">
        <f t="shared" si="4"/>
        <v>0</v>
      </c>
      <c r="O20" s="183">
        <f t="shared" si="4"/>
        <v>0</v>
      </c>
      <c r="P20" s="183">
        <f t="shared" si="4"/>
        <v>0</v>
      </c>
      <c r="Q20" s="183">
        <f t="shared" si="4"/>
        <v>0</v>
      </c>
      <c r="R20" s="183">
        <f t="shared" si="4"/>
        <v>0</v>
      </c>
      <c r="S20" s="183">
        <f t="shared" si="4"/>
        <v>0</v>
      </c>
      <c r="T20" s="183">
        <f t="shared" si="4"/>
        <v>0</v>
      </c>
      <c r="U20" s="183">
        <f t="shared" si="4"/>
        <v>0</v>
      </c>
      <c r="V20" s="183">
        <f t="shared" si="4"/>
        <v>0</v>
      </c>
      <c r="W20" s="183">
        <f t="shared" si="4"/>
        <v>0</v>
      </c>
      <c r="X20" s="183">
        <f t="shared" si="4"/>
        <v>0</v>
      </c>
      <c r="Y20" s="183">
        <f t="shared" si="4"/>
        <v>0</v>
      </c>
      <c r="Z20" s="183">
        <f t="shared" si="4"/>
        <v>0</v>
      </c>
      <c r="AA20" s="183">
        <f t="shared" si="4"/>
        <v>0</v>
      </c>
      <c r="AB20" s="183">
        <f t="shared" si="4"/>
        <v>0</v>
      </c>
      <c r="AC20" s="183">
        <f t="shared" si="4"/>
        <v>0</v>
      </c>
      <c r="AD20" s="183">
        <f t="shared" si="4"/>
        <v>0</v>
      </c>
      <c r="AE20" s="183">
        <f t="shared" si="4"/>
        <v>0</v>
      </c>
      <c r="AF20" s="183">
        <f t="shared" si="4"/>
        <v>0</v>
      </c>
      <c r="AG20" s="183">
        <f t="shared" si="4"/>
        <v>0</v>
      </c>
      <c r="AH20" s="183">
        <f t="shared" si="4"/>
        <v>0</v>
      </c>
      <c r="AI20" s="183">
        <f t="shared" si="4"/>
        <v>0</v>
      </c>
      <c r="AJ20" s="183">
        <f t="shared" si="4"/>
        <v>0</v>
      </c>
      <c r="AK20" s="183">
        <f t="shared" si="4"/>
        <v>0</v>
      </c>
      <c r="AL20" s="183">
        <f t="shared" si="4"/>
        <v>0</v>
      </c>
      <c r="AM20" s="183">
        <f t="shared" si="4"/>
        <v>0</v>
      </c>
      <c r="AN20" s="183">
        <f t="shared" si="4"/>
        <v>0</v>
      </c>
      <c r="AO20" s="183">
        <f t="shared" si="4"/>
        <v>0</v>
      </c>
      <c r="AP20" s="183">
        <f t="shared" si="4"/>
        <v>0</v>
      </c>
      <c r="AQ20" s="183">
        <f>SUM(AQ18:AQ19)</f>
        <v>0</v>
      </c>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1048576"/>
  <sheetViews>
    <sheetView zoomScaleNormal="100" workbookViewId="0">
      <selection activeCell="M11" sqref="M11:AQ11"/>
    </sheetView>
  </sheetViews>
  <sheetFormatPr defaultColWidth="9.109375" defaultRowHeight="13.8" x14ac:dyDescent="0.3"/>
  <cols>
    <col min="1" max="1" width="13.88671875" customWidth="1"/>
    <col min="2" max="2" width="43.33203125" customWidth="1"/>
    <col min="3" max="3" width="2.44140625" customWidth="1"/>
    <col min="4" max="4" width="11" bestFit="1" customWidth="1"/>
    <col min="5" max="5" width="8.88671875" customWidth="1"/>
    <col min="6" max="6" width="4.109375" customWidth="1"/>
    <col min="7" max="7" width="8.5546875" customWidth="1"/>
    <col min="8" max="8" width="7" bestFit="1" customWidth="1"/>
    <col min="9" max="9" width="8.6640625" customWidth="1"/>
    <col min="10" max="10" width="5" customWidth="1"/>
    <col min="11" max="11" width="19.109375" style="5" customWidth="1"/>
    <col min="12" max="12" width="4.6640625" customWidth="1"/>
    <col min="13" max="43" width="12.5546875" customWidth="1"/>
    <col min="44" max="16384" width="9.109375" style="2"/>
  </cols>
  <sheetData>
    <row r="1" spans="1:43" ht="23.4" x14ac:dyDescent="0.45">
      <c r="A1" s="164" t="s">
        <v>202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row>
    <row r="2" spans="1:43" x14ac:dyDescent="0.3">
      <c r="A2" s="165"/>
      <c r="B2" s="165"/>
      <c r="C2" s="165"/>
      <c r="D2" s="165"/>
      <c r="E2" s="165"/>
      <c r="F2" s="165"/>
      <c r="G2" s="165"/>
      <c r="H2" s="165"/>
      <c r="I2" s="165"/>
      <c r="J2" s="165"/>
      <c r="K2" s="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21" x14ac:dyDescent="0.4">
      <c r="A3" s="168" t="s">
        <v>9</v>
      </c>
      <c r="B3" s="165"/>
      <c r="C3" s="165"/>
      <c r="D3" s="165"/>
      <c r="E3" s="165"/>
      <c r="F3" s="165"/>
      <c r="G3" s="165"/>
      <c r="H3" s="165"/>
      <c r="I3" s="165"/>
      <c r="J3" s="165"/>
      <c r="K3" s="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x14ac:dyDescent="0.3">
      <c r="A4" s="165"/>
      <c r="B4" s="165"/>
      <c r="C4" s="165"/>
      <c r="D4" s="165"/>
      <c r="E4" s="165"/>
      <c r="F4" s="165"/>
      <c r="G4" s="165"/>
      <c r="H4" s="165"/>
      <c r="I4" s="165"/>
      <c r="J4" s="165"/>
      <c r="K4" s="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x14ac:dyDescent="0.3">
      <c r="A5" s="165"/>
      <c r="B5" s="34" t="str">
        <f>'Sheet 1_Overarching Assumptions'!B12</f>
        <v>Overarching Assumptions</v>
      </c>
      <c r="C5" s="34"/>
      <c r="D5" s="34"/>
      <c r="E5" s="34"/>
      <c r="F5" s="34"/>
      <c r="G5" s="34"/>
      <c r="H5" s="34"/>
      <c r="I5" s="34"/>
      <c r="J5" s="34"/>
      <c r="K5" s="64"/>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x14ac:dyDescent="0.3">
      <c r="A6" s="165"/>
      <c r="B6" s="65" t="str">
        <f>'Sheet 1_Overarching Assumptions'!B13</f>
        <v>Base Discount Rate</v>
      </c>
      <c r="C6" s="34"/>
      <c r="D6" s="169" t="str">
        <f>discountrate</f>
        <v>XXX</v>
      </c>
      <c r="E6" s="34"/>
      <c r="F6" s="34"/>
      <c r="G6" s="34"/>
      <c r="H6" s="34"/>
      <c r="I6" s="34"/>
      <c r="J6" s="34"/>
      <c r="K6" s="64"/>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x14ac:dyDescent="0.3">
      <c r="A7" s="165"/>
      <c r="B7" s="65" t="str">
        <f>'Sheet 1_Overarching Assumptions'!B16</f>
        <v>Analysis Period (years)</v>
      </c>
      <c r="C7" s="34"/>
      <c r="D7" s="170">
        <f>analysis_period</f>
        <v>15</v>
      </c>
      <c r="E7" s="34"/>
      <c r="F7" s="34"/>
      <c r="G7" s="34"/>
      <c r="H7" s="34"/>
      <c r="I7" s="34"/>
      <c r="J7" s="34"/>
      <c r="K7" s="64"/>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x14ac:dyDescent="0.3">
      <c r="A8" s="165"/>
      <c r="B8" s="65" t="str">
        <f>'Sheet 1_Overarching Assumptions'!B17</f>
        <v>Base year for the analysis</v>
      </c>
      <c r="C8" s="34"/>
      <c r="D8" s="170">
        <f>analysis_start</f>
        <v>2019</v>
      </c>
      <c r="E8" s="171" t="str">
        <f>[1]BAU!E8</f>
        <v>Note: All values are in nominal dollars, they must be inflated.</v>
      </c>
      <c r="F8" s="34"/>
      <c r="G8" s="34"/>
      <c r="H8" s="34"/>
      <c r="I8" s="34"/>
      <c r="J8" s="34"/>
      <c r="K8" s="64"/>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x14ac:dyDescent="0.3">
      <c r="A9" s="165"/>
      <c r="B9" s="65"/>
      <c r="C9" s="34"/>
      <c r="D9" s="34"/>
      <c r="E9" s="34"/>
      <c r="F9" s="34"/>
      <c r="G9" s="34"/>
      <c r="H9" s="34"/>
      <c r="I9" s="34"/>
      <c r="J9" s="34"/>
      <c r="K9" s="64"/>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x14ac:dyDescent="0.3">
      <c r="A10" s="165"/>
      <c r="B10" s="65"/>
      <c r="C10" s="165"/>
      <c r="D10" s="165"/>
      <c r="E10" s="165"/>
      <c r="F10" s="165"/>
      <c r="G10" s="165"/>
      <c r="H10" s="165"/>
      <c r="I10" s="165"/>
      <c r="J10" s="165"/>
      <c r="K10" s="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x14ac:dyDescent="0.3">
      <c r="A11" s="174" t="s">
        <v>8</v>
      </c>
      <c r="B11" s="69"/>
      <c r="C11" s="69"/>
      <c r="D11" s="175"/>
      <c r="E11" s="69"/>
      <c r="F11" s="69"/>
      <c r="G11" s="176" t="s">
        <v>0</v>
      </c>
      <c r="H11" s="176" t="s">
        <v>1</v>
      </c>
      <c r="I11" s="176"/>
      <c r="J11" s="69"/>
      <c r="K11" s="177" t="s">
        <v>159</v>
      </c>
      <c r="L11" s="177"/>
      <c r="M11" s="176" t="s">
        <v>24</v>
      </c>
      <c r="N11" s="176" t="s">
        <v>25</v>
      </c>
      <c r="O11" s="176" t="s">
        <v>26</v>
      </c>
      <c r="P11" s="176" t="s">
        <v>27</v>
      </c>
      <c r="Q11" s="176" t="s">
        <v>28</v>
      </c>
      <c r="R11" s="176" t="s">
        <v>29</v>
      </c>
      <c r="S11" s="176" t="s">
        <v>30</v>
      </c>
      <c r="T11" s="176" t="s">
        <v>31</v>
      </c>
      <c r="U11" s="176" t="s">
        <v>32</v>
      </c>
      <c r="V11" s="176" t="s">
        <v>33</v>
      </c>
      <c r="W11" s="176" t="s">
        <v>34</v>
      </c>
      <c r="X11" s="176" t="s">
        <v>35</v>
      </c>
      <c r="Y11" s="176" t="s">
        <v>36</v>
      </c>
      <c r="Z11" s="176" t="s">
        <v>37</v>
      </c>
      <c r="AA11" s="176" t="s">
        <v>38</v>
      </c>
      <c r="AB11" s="176" t="s">
        <v>39</v>
      </c>
      <c r="AC11" s="176" t="s">
        <v>146</v>
      </c>
      <c r="AD11" s="176" t="s">
        <v>147</v>
      </c>
      <c r="AE11" s="176" t="s">
        <v>148</v>
      </c>
      <c r="AF11" s="176" t="s">
        <v>149</v>
      </c>
      <c r="AG11" s="176" t="s">
        <v>150</v>
      </c>
      <c r="AH11" s="176" t="s">
        <v>151</v>
      </c>
      <c r="AI11" s="176" t="s">
        <v>152</v>
      </c>
      <c r="AJ11" s="176" t="s">
        <v>153</v>
      </c>
      <c r="AK11" s="176" t="s">
        <v>154</v>
      </c>
      <c r="AL11" s="176" t="s">
        <v>155</v>
      </c>
      <c r="AM11" s="176" t="s">
        <v>156</v>
      </c>
      <c r="AN11" s="176" t="s">
        <v>224</v>
      </c>
      <c r="AO11" s="176" t="s">
        <v>225</v>
      </c>
      <c r="AP11" s="176" t="s">
        <v>226</v>
      </c>
      <c r="AQ11" s="176" t="s">
        <v>227</v>
      </c>
    </row>
    <row r="12" spans="1:43" ht="14.4" x14ac:dyDescent="0.3">
      <c r="A12" s="69"/>
      <c r="B12" s="178" t="s">
        <v>157</v>
      </c>
      <c r="C12" s="90"/>
      <c r="D12" s="69"/>
      <c r="E12" s="69"/>
      <c r="F12" s="69"/>
      <c r="G12" s="179">
        <f>analysis_start</f>
        <v>2019</v>
      </c>
      <c r="H12" s="69">
        <f>G12+analysis_period</f>
        <v>2034</v>
      </c>
      <c r="I12" s="69"/>
      <c r="J12" s="69"/>
      <c r="K12" s="250" t="e">
        <f ca="1">OFFSET($M12,0,analysis_start-2015,1,1)+NPV(discountrate,OFFSET($M12,0,analysis_start-2015+1,1,analysis_period-1))</f>
        <v>#VALUE!</v>
      </c>
      <c r="L12" s="69"/>
      <c r="M12" s="180">
        <f>'Sheet_3 Capex and Opex Costs'!G22</f>
        <v>0</v>
      </c>
      <c r="N12" s="180">
        <f>'Sheet_3 Capex and Opex Costs'!H22</f>
        <v>0</v>
      </c>
      <c r="O12" s="180">
        <f>'Sheet_3 Capex and Opex Costs'!I22</f>
        <v>0</v>
      </c>
      <c r="P12" s="180">
        <f>'Sheet_3 Capex and Opex Costs'!J22</f>
        <v>0</v>
      </c>
      <c r="Q12" s="180">
        <f>'Sheet_3 Capex and Opex Costs'!K22</f>
        <v>0</v>
      </c>
      <c r="R12" s="180">
        <f>'Sheet_3 Capex and Opex Costs'!L22</f>
        <v>0</v>
      </c>
      <c r="S12" s="180">
        <f>'Sheet_3 Capex and Opex Costs'!M22</f>
        <v>0</v>
      </c>
      <c r="T12" s="180">
        <f>'Sheet_3 Capex and Opex Costs'!N22</f>
        <v>0</v>
      </c>
      <c r="U12" s="180">
        <f>'Sheet_3 Capex and Opex Costs'!O22</f>
        <v>0</v>
      </c>
      <c r="V12" s="180">
        <f>'Sheet_3 Capex and Opex Costs'!P22</f>
        <v>0</v>
      </c>
      <c r="W12" s="180">
        <f>'Sheet_3 Capex and Opex Costs'!Q22</f>
        <v>0</v>
      </c>
      <c r="X12" s="180">
        <f>'Sheet_3 Capex and Opex Costs'!R22</f>
        <v>0</v>
      </c>
      <c r="Y12" s="180">
        <f>'Sheet_3 Capex and Opex Costs'!S22</f>
        <v>0</v>
      </c>
      <c r="Z12" s="180">
        <f>'Sheet_3 Capex and Opex Costs'!T22</f>
        <v>0</v>
      </c>
      <c r="AA12" s="180">
        <f>'Sheet_3 Capex and Opex Costs'!U22</f>
        <v>0</v>
      </c>
      <c r="AB12" s="180">
        <f>'Sheet_3 Capex and Opex Costs'!V22</f>
        <v>0</v>
      </c>
      <c r="AC12" s="180">
        <f>'Sheet_3 Capex and Opex Costs'!W22</f>
        <v>0</v>
      </c>
      <c r="AD12" s="180">
        <f>'Sheet_3 Capex and Opex Costs'!X22</f>
        <v>0</v>
      </c>
      <c r="AE12" s="180">
        <f>'Sheet_3 Capex and Opex Costs'!Y22</f>
        <v>0</v>
      </c>
      <c r="AF12" s="180">
        <f>'Sheet_3 Capex and Opex Costs'!Z22</f>
        <v>0</v>
      </c>
      <c r="AG12" s="180">
        <f>'Sheet_3 Capex and Opex Costs'!AA22</f>
        <v>0</v>
      </c>
      <c r="AH12" s="180">
        <f>'Sheet_3 Capex and Opex Costs'!AB22</f>
        <v>0</v>
      </c>
      <c r="AI12" s="180">
        <f>'Sheet_3 Capex and Opex Costs'!AC22</f>
        <v>0</v>
      </c>
      <c r="AJ12" s="180">
        <f>'Sheet_3 Capex and Opex Costs'!AD22</f>
        <v>0</v>
      </c>
      <c r="AK12" s="180">
        <f>'Sheet_3 Capex and Opex Costs'!AE22</f>
        <v>0</v>
      </c>
      <c r="AL12" s="180">
        <f>'Sheet_3 Capex and Opex Costs'!AF22</f>
        <v>0</v>
      </c>
      <c r="AM12" s="180">
        <f>'Sheet_3 Capex and Opex Costs'!AG22</f>
        <v>0</v>
      </c>
      <c r="AN12" s="180">
        <f>'Sheet_3 Capex and Opex Costs'!AH22</f>
        <v>0</v>
      </c>
      <c r="AO12" s="180">
        <f>'Sheet_3 Capex and Opex Costs'!AI22</f>
        <v>0</v>
      </c>
      <c r="AP12" s="180">
        <f>'Sheet_3 Capex and Opex Costs'!AJ22</f>
        <v>0</v>
      </c>
      <c r="AQ12" s="180">
        <f>'Sheet_3 Capex and Opex Costs'!AK22</f>
        <v>0</v>
      </c>
    </row>
    <row r="13" spans="1:43" ht="14.4" x14ac:dyDescent="0.3">
      <c r="A13" s="69"/>
      <c r="B13" s="178" t="s">
        <v>158</v>
      </c>
      <c r="C13" s="69"/>
      <c r="D13" s="69"/>
      <c r="E13" s="69"/>
      <c r="F13" s="69"/>
      <c r="G13" s="179">
        <f>analysis_start</f>
        <v>2019</v>
      </c>
      <c r="H13" s="69">
        <f>G13+analysis_period</f>
        <v>2034</v>
      </c>
      <c r="I13" s="69"/>
      <c r="J13" s="69"/>
      <c r="K13" s="250" t="e">
        <f ca="1">OFFSET($M13,0,analysis_start-2015,1,1)+NPV(discountrate,OFFSET($M13,0,analysis_start-2015+1,1,analysis_period-1))</f>
        <v>#VALUE!</v>
      </c>
      <c r="L13" s="69"/>
      <c r="M13" s="180">
        <f>'Sheet_3 Capex and Opex Costs'!G73</f>
        <v>0</v>
      </c>
      <c r="N13" s="180">
        <f>'Sheet_3 Capex and Opex Costs'!H73</f>
        <v>0</v>
      </c>
      <c r="O13" s="180">
        <f>'Sheet_3 Capex and Opex Costs'!I73</f>
        <v>0</v>
      </c>
      <c r="P13" s="180">
        <f>'Sheet_3 Capex and Opex Costs'!J73</f>
        <v>0</v>
      </c>
      <c r="Q13" s="180">
        <f>'Sheet_3 Capex and Opex Costs'!K73</f>
        <v>0</v>
      </c>
      <c r="R13" s="180">
        <f>'Sheet_3 Capex and Opex Costs'!L73</f>
        <v>0</v>
      </c>
      <c r="S13" s="180">
        <f>'Sheet_3 Capex and Opex Costs'!M73</f>
        <v>0</v>
      </c>
      <c r="T13" s="180">
        <f>'Sheet_3 Capex and Opex Costs'!N73</f>
        <v>0</v>
      </c>
      <c r="U13" s="180">
        <f>'Sheet_3 Capex and Opex Costs'!O73</f>
        <v>0</v>
      </c>
      <c r="V13" s="180">
        <f>'Sheet_3 Capex and Opex Costs'!P73</f>
        <v>0</v>
      </c>
      <c r="W13" s="180">
        <f>'Sheet_3 Capex and Opex Costs'!Q73</f>
        <v>0</v>
      </c>
      <c r="X13" s="180">
        <f>'Sheet_3 Capex and Opex Costs'!R73</f>
        <v>0</v>
      </c>
      <c r="Y13" s="180">
        <f>'Sheet_3 Capex and Opex Costs'!S73</f>
        <v>0</v>
      </c>
      <c r="Z13" s="180">
        <f>'Sheet_3 Capex and Opex Costs'!T73</f>
        <v>0</v>
      </c>
      <c r="AA13" s="180">
        <f>'Sheet_3 Capex and Opex Costs'!U73</f>
        <v>0</v>
      </c>
      <c r="AB13" s="180">
        <f>'Sheet_3 Capex and Opex Costs'!V73</f>
        <v>0</v>
      </c>
      <c r="AC13" s="180">
        <f>'Sheet_3 Capex and Opex Costs'!W73</f>
        <v>0</v>
      </c>
      <c r="AD13" s="180">
        <f>'Sheet_3 Capex and Opex Costs'!X73</f>
        <v>0</v>
      </c>
      <c r="AE13" s="180">
        <f>'Sheet_3 Capex and Opex Costs'!Y73</f>
        <v>0</v>
      </c>
      <c r="AF13" s="180">
        <f>'Sheet_3 Capex and Opex Costs'!Z73</f>
        <v>0</v>
      </c>
      <c r="AG13" s="180">
        <f>'Sheet_3 Capex and Opex Costs'!AA73</f>
        <v>0</v>
      </c>
      <c r="AH13" s="180">
        <f>'Sheet_3 Capex and Opex Costs'!AB73</f>
        <v>0</v>
      </c>
      <c r="AI13" s="180">
        <f>'Sheet_3 Capex and Opex Costs'!AC73</f>
        <v>0</v>
      </c>
      <c r="AJ13" s="180">
        <f>'Sheet_3 Capex and Opex Costs'!AD73</f>
        <v>0</v>
      </c>
      <c r="AK13" s="180">
        <f>'Sheet_3 Capex and Opex Costs'!AE73</f>
        <v>0</v>
      </c>
      <c r="AL13" s="180">
        <f>'Sheet_3 Capex and Opex Costs'!AF73</f>
        <v>0</v>
      </c>
      <c r="AM13" s="180">
        <f>'Sheet_3 Capex and Opex Costs'!AG73</f>
        <v>0</v>
      </c>
      <c r="AN13" s="180">
        <f>'Sheet_3 Capex and Opex Costs'!AH73</f>
        <v>0</v>
      </c>
      <c r="AO13" s="180">
        <f>'Sheet_3 Capex and Opex Costs'!AI73</f>
        <v>0</v>
      </c>
      <c r="AP13" s="180">
        <f>'Sheet_3 Capex and Opex Costs'!AJ73</f>
        <v>0</v>
      </c>
      <c r="AQ13" s="180">
        <f>'Sheet_3 Capex and Opex Costs'!AK73</f>
        <v>0</v>
      </c>
    </row>
    <row r="14" spans="1:43" ht="14.4" x14ac:dyDescent="0.3">
      <c r="A14" s="69"/>
      <c r="B14" s="178" t="s">
        <v>201</v>
      </c>
      <c r="C14" s="69"/>
      <c r="D14" s="69"/>
      <c r="E14" s="69"/>
      <c r="F14" s="69"/>
      <c r="G14" s="179">
        <f>analysis_start</f>
        <v>2019</v>
      </c>
      <c r="H14" s="69">
        <f>G14+analysis_period</f>
        <v>2034</v>
      </c>
      <c r="I14" s="69"/>
      <c r="J14" s="69"/>
      <c r="K14" s="250" t="e">
        <f ca="1">OFFSET($M14,0,analysis_start-2015,1,1)+NPV(discountrate,OFFSET($M14,0,analysis_start-2015+1,1,analysis_period-1))</f>
        <v>#VALUE!</v>
      </c>
      <c r="L14" s="216"/>
      <c r="M14" s="216">
        <f>'Sheet_3 Capex and Opex Costs'!G103</f>
        <v>0</v>
      </c>
      <c r="N14" s="216">
        <f>'Sheet_3 Capex and Opex Costs'!H103</f>
        <v>0</v>
      </c>
      <c r="O14" s="216">
        <f>'Sheet_3 Capex and Opex Costs'!I103</f>
        <v>0</v>
      </c>
      <c r="P14" s="216">
        <f>'Sheet_3 Capex and Opex Costs'!J103</f>
        <v>0</v>
      </c>
      <c r="Q14" s="216">
        <f>'Sheet_3 Capex and Opex Costs'!K103</f>
        <v>0</v>
      </c>
      <c r="R14" s="216">
        <f>'Sheet_3 Capex and Opex Costs'!L103</f>
        <v>0</v>
      </c>
      <c r="S14" s="216">
        <f>'Sheet_3 Capex and Opex Costs'!M103</f>
        <v>0</v>
      </c>
      <c r="T14" s="216">
        <f>'Sheet_3 Capex and Opex Costs'!N103</f>
        <v>0</v>
      </c>
      <c r="U14" s="216">
        <f>'Sheet_3 Capex and Opex Costs'!O103</f>
        <v>0</v>
      </c>
      <c r="V14" s="216">
        <f>'Sheet_3 Capex and Opex Costs'!P103</f>
        <v>0</v>
      </c>
      <c r="W14" s="216">
        <f>'Sheet_3 Capex and Opex Costs'!Q103</f>
        <v>0</v>
      </c>
      <c r="X14" s="216">
        <f>'Sheet_3 Capex and Opex Costs'!R103</f>
        <v>0</v>
      </c>
      <c r="Y14" s="216">
        <f>'Sheet_3 Capex and Opex Costs'!S103</f>
        <v>0</v>
      </c>
      <c r="Z14" s="216">
        <f>'Sheet_3 Capex and Opex Costs'!T103</f>
        <v>0</v>
      </c>
      <c r="AA14" s="216">
        <f>'Sheet_3 Capex and Opex Costs'!U103</f>
        <v>0</v>
      </c>
      <c r="AB14" s="216">
        <f>'Sheet_3 Capex and Opex Costs'!V103</f>
        <v>0</v>
      </c>
      <c r="AC14" s="216">
        <f>'Sheet_3 Capex and Opex Costs'!W103</f>
        <v>0</v>
      </c>
      <c r="AD14" s="216">
        <f>'Sheet_3 Capex and Opex Costs'!X103</f>
        <v>0</v>
      </c>
      <c r="AE14" s="216">
        <f>'Sheet_3 Capex and Opex Costs'!Y103</f>
        <v>0</v>
      </c>
      <c r="AF14" s="216">
        <f>'Sheet_3 Capex and Opex Costs'!Z103</f>
        <v>0</v>
      </c>
      <c r="AG14" s="216">
        <f>'Sheet_3 Capex and Opex Costs'!AA103</f>
        <v>0</v>
      </c>
      <c r="AH14" s="216">
        <f>'Sheet_3 Capex and Opex Costs'!AB103</f>
        <v>0</v>
      </c>
      <c r="AI14" s="216">
        <f>'Sheet_3 Capex and Opex Costs'!AC103</f>
        <v>0</v>
      </c>
      <c r="AJ14" s="216">
        <f>'Sheet_3 Capex and Opex Costs'!AD103</f>
        <v>0</v>
      </c>
      <c r="AK14" s="216">
        <f>'Sheet_3 Capex and Opex Costs'!AE103</f>
        <v>0</v>
      </c>
      <c r="AL14" s="216">
        <f>'Sheet_3 Capex and Opex Costs'!AF103</f>
        <v>0</v>
      </c>
      <c r="AM14" s="216">
        <f>'Sheet_3 Capex and Opex Costs'!AG103</f>
        <v>0</v>
      </c>
      <c r="AN14" s="216">
        <f>'Sheet_3 Capex and Opex Costs'!AH103</f>
        <v>0</v>
      </c>
      <c r="AO14" s="216">
        <f>'Sheet_3 Capex and Opex Costs'!AI103</f>
        <v>0</v>
      </c>
      <c r="AP14" s="216">
        <f>'Sheet_3 Capex and Opex Costs'!AJ103</f>
        <v>0</v>
      </c>
      <c r="AQ14" s="216">
        <f>'Sheet_3 Capex and Opex Costs'!AK103</f>
        <v>0</v>
      </c>
    </row>
    <row r="15" spans="1:43" ht="14.4" x14ac:dyDescent="0.3">
      <c r="A15" s="69"/>
      <c r="B15" s="181" t="s">
        <v>11</v>
      </c>
      <c r="C15" s="182"/>
      <c r="D15" s="182"/>
      <c r="E15" s="182"/>
      <c r="F15" s="182"/>
      <c r="G15" s="182"/>
      <c r="H15" s="182"/>
      <c r="I15" s="182"/>
      <c r="J15" s="182"/>
      <c r="K15" s="251" t="e">
        <f ca="1">OFFSET($M15,0,analysis_start-2015,1,1)+NPV(discountrate,OFFSET($M15,0,analysis_start-2015+1,1,analysis_period-1))</f>
        <v>#VALUE!</v>
      </c>
      <c r="L15" s="183"/>
      <c r="M15" s="183">
        <f t="shared" ref="M15:AP15" si="0">SUM(M12:M14)</f>
        <v>0</v>
      </c>
      <c r="N15" s="183">
        <f t="shared" si="0"/>
        <v>0</v>
      </c>
      <c r="O15" s="183">
        <f t="shared" si="0"/>
        <v>0</v>
      </c>
      <c r="P15" s="183">
        <f t="shared" si="0"/>
        <v>0</v>
      </c>
      <c r="Q15" s="183">
        <f t="shared" si="0"/>
        <v>0</v>
      </c>
      <c r="R15" s="183">
        <f t="shared" si="0"/>
        <v>0</v>
      </c>
      <c r="S15" s="183">
        <f t="shared" si="0"/>
        <v>0</v>
      </c>
      <c r="T15" s="183">
        <f t="shared" si="0"/>
        <v>0</v>
      </c>
      <c r="U15" s="183">
        <f t="shared" si="0"/>
        <v>0</v>
      </c>
      <c r="V15" s="183">
        <f t="shared" si="0"/>
        <v>0</v>
      </c>
      <c r="W15" s="183">
        <f t="shared" si="0"/>
        <v>0</v>
      </c>
      <c r="X15" s="183">
        <f t="shared" si="0"/>
        <v>0</v>
      </c>
      <c r="Y15" s="183">
        <f t="shared" si="0"/>
        <v>0</v>
      </c>
      <c r="Z15" s="183">
        <f t="shared" si="0"/>
        <v>0</v>
      </c>
      <c r="AA15" s="183">
        <f t="shared" si="0"/>
        <v>0</v>
      </c>
      <c r="AB15" s="183">
        <f t="shared" si="0"/>
        <v>0</v>
      </c>
      <c r="AC15" s="183">
        <f t="shared" si="0"/>
        <v>0</v>
      </c>
      <c r="AD15" s="183">
        <f t="shared" si="0"/>
        <v>0</v>
      </c>
      <c r="AE15" s="183">
        <f t="shared" si="0"/>
        <v>0</v>
      </c>
      <c r="AF15" s="183">
        <f t="shared" si="0"/>
        <v>0</v>
      </c>
      <c r="AG15" s="183">
        <f t="shared" si="0"/>
        <v>0</v>
      </c>
      <c r="AH15" s="183">
        <f t="shared" si="0"/>
        <v>0</v>
      </c>
      <c r="AI15" s="183">
        <f t="shared" si="0"/>
        <v>0</v>
      </c>
      <c r="AJ15" s="183">
        <f t="shared" si="0"/>
        <v>0</v>
      </c>
      <c r="AK15" s="183">
        <f t="shared" si="0"/>
        <v>0</v>
      </c>
      <c r="AL15" s="183">
        <f t="shared" si="0"/>
        <v>0</v>
      </c>
      <c r="AM15" s="183">
        <f t="shared" si="0"/>
        <v>0</v>
      </c>
      <c r="AN15" s="183">
        <f t="shared" si="0"/>
        <v>0</v>
      </c>
      <c r="AO15" s="183">
        <f t="shared" si="0"/>
        <v>0</v>
      </c>
      <c r="AP15" s="183">
        <f t="shared" si="0"/>
        <v>0</v>
      </c>
      <c r="AQ15" s="183">
        <f>SUM(AQ12:AQ14)</f>
        <v>0</v>
      </c>
    </row>
    <row r="16" spans="1:43" ht="14.4" x14ac:dyDescent="0.3">
      <c r="A16" s="69"/>
      <c r="B16" s="185"/>
      <c r="C16" s="69"/>
      <c r="D16" s="69"/>
      <c r="E16" s="69"/>
      <c r="F16" s="69"/>
      <c r="G16" s="69"/>
      <c r="H16" s="69"/>
      <c r="I16" s="69"/>
      <c r="J16" s="69"/>
      <c r="K16" s="197"/>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row>
    <row r="17" spans="1:43" ht="14.4" x14ac:dyDescent="0.3">
      <c r="A17" s="174" t="s">
        <v>185</v>
      </c>
      <c r="B17" s="185"/>
      <c r="C17" s="69"/>
      <c r="D17" s="69"/>
      <c r="E17" s="69"/>
      <c r="F17" s="69"/>
      <c r="G17" s="69"/>
      <c r="H17" s="69"/>
      <c r="I17" s="69"/>
      <c r="J17" s="69"/>
      <c r="K17" s="25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row>
    <row r="18" spans="1:43" ht="14.4" x14ac:dyDescent="0.3">
      <c r="A18" s="69"/>
      <c r="B18" s="178" t="s">
        <v>143</v>
      </c>
      <c r="C18" s="69"/>
      <c r="D18" s="69"/>
      <c r="E18" s="69"/>
      <c r="F18" s="69"/>
      <c r="G18" s="179">
        <f t="shared" ref="G18:G19" si="1">analysis_start</f>
        <v>2019</v>
      </c>
      <c r="H18" s="69">
        <f t="shared" ref="H18:H19" si="2">G18+analysis_period</f>
        <v>2034</v>
      </c>
      <c r="I18" s="69"/>
      <c r="J18" s="69"/>
      <c r="K18" s="250" t="e">
        <f ca="1">OFFSET($M18,0,analysis_start-2015,1,1)+NPV(discountrate,OFFSET($M18,0,analysis_start-2015+1,1,analysis_period-1))</f>
        <v>#VALUE!</v>
      </c>
      <c r="L18" s="194"/>
      <c r="M18" s="180">
        <f>'Sheet 4_Revenue'!H28</f>
        <v>0</v>
      </c>
      <c r="N18" s="180">
        <f>'Sheet 4_Revenue'!I28</f>
        <v>0</v>
      </c>
      <c r="O18" s="180">
        <f>'Sheet 4_Revenue'!J28</f>
        <v>0</v>
      </c>
      <c r="P18" s="180">
        <f>'Sheet 4_Revenue'!K28</f>
        <v>0</v>
      </c>
      <c r="Q18" s="180">
        <f>'Sheet 4_Revenue'!L28</f>
        <v>0</v>
      </c>
      <c r="R18" s="180">
        <f>'Sheet 4_Revenue'!M28</f>
        <v>0</v>
      </c>
      <c r="S18" s="180">
        <f>'Sheet 4_Revenue'!N28</f>
        <v>0</v>
      </c>
      <c r="T18" s="180">
        <f>'Sheet 4_Revenue'!O28</f>
        <v>0</v>
      </c>
      <c r="U18" s="180">
        <f>'Sheet 4_Revenue'!P28</f>
        <v>0</v>
      </c>
      <c r="V18" s="180">
        <f>'Sheet 4_Revenue'!Q28</f>
        <v>0</v>
      </c>
      <c r="W18" s="180">
        <f>'Sheet 4_Revenue'!R28</f>
        <v>0</v>
      </c>
      <c r="X18" s="180">
        <f>'Sheet 4_Revenue'!S28</f>
        <v>0</v>
      </c>
      <c r="Y18" s="180">
        <f>'Sheet 4_Revenue'!T28</f>
        <v>0</v>
      </c>
      <c r="Z18" s="180">
        <f>'Sheet 4_Revenue'!U28</f>
        <v>0</v>
      </c>
      <c r="AA18" s="180">
        <f>'Sheet 4_Revenue'!V28</f>
        <v>0</v>
      </c>
      <c r="AB18" s="180">
        <f>'Sheet 4_Revenue'!W28</f>
        <v>0</v>
      </c>
      <c r="AC18" s="180">
        <f>'Sheet 4_Revenue'!X28</f>
        <v>0</v>
      </c>
      <c r="AD18" s="180">
        <f>'Sheet 4_Revenue'!Y28</f>
        <v>0</v>
      </c>
      <c r="AE18" s="180">
        <f>'Sheet 4_Revenue'!Z28</f>
        <v>0</v>
      </c>
      <c r="AF18" s="180">
        <f>'Sheet 4_Revenue'!AA28</f>
        <v>0</v>
      </c>
      <c r="AG18" s="180">
        <f>'Sheet 4_Revenue'!AB28</f>
        <v>0</v>
      </c>
      <c r="AH18" s="180">
        <f>'Sheet 4_Revenue'!AC28</f>
        <v>0</v>
      </c>
      <c r="AI18" s="180">
        <f>'Sheet 4_Revenue'!AD28</f>
        <v>0</v>
      </c>
      <c r="AJ18" s="180">
        <f>'Sheet 4_Revenue'!AE28</f>
        <v>0</v>
      </c>
      <c r="AK18" s="180">
        <f>'Sheet 4_Revenue'!AF28</f>
        <v>0</v>
      </c>
      <c r="AL18" s="180">
        <f>'Sheet 4_Revenue'!AG28</f>
        <v>0</v>
      </c>
      <c r="AM18" s="180">
        <f>'Sheet 4_Revenue'!AH28</f>
        <v>0</v>
      </c>
      <c r="AN18" s="180">
        <f>'Sheet 4_Revenue'!AI28</f>
        <v>0</v>
      </c>
      <c r="AO18" s="180">
        <f>'Sheet 4_Revenue'!AJ28</f>
        <v>0</v>
      </c>
      <c r="AP18" s="180">
        <f>'Sheet 4_Revenue'!AK28</f>
        <v>0</v>
      </c>
      <c r="AQ18" s="180">
        <f>'Sheet 4_Revenue'!AL28</f>
        <v>0</v>
      </c>
    </row>
    <row r="19" spans="1:43" ht="14.4" x14ac:dyDescent="0.3">
      <c r="A19" s="69"/>
      <c r="B19" s="178" t="s">
        <v>199</v>
      </c>
      <c r="C19" s="69"/>
      <c r="D19" s="69"/>
      <c r="E19" s="69"/>
      <c r="F19" s="69"/>
      <c r="G19" s="179">
        <f t="shared" si="1"/>
        <v>2019</v>
      </c>
      <c r="H19" s="69">
        <f t="shared" si="2"/>
        <v>2034</v>
      </c>
      <c r="I19" s="69"/>
      <c r="J19" s="69"/>
      <c r="K19" s="250" t="e">
        <f ca="1">OFFSET($M19,0,analysis_start-2015,1,1)+NPV(discountrate,OFFSET($M19,0,analysis_start-2015+1,1,analysis_period-1))</f>
        <v>#VALUE!</v>
      </c>
      <c r="L19" s="194"/>
      <c r="M19" s="180">
        <f>'Sheet 4_Revenue'!H69</f>
        <v>0</v>
      </c>
      <c r="N19" s="180">
        <f>'Sheet 4_Revenue'!I69</f>
        <v>0</v>
      </c>
      <c r="O19" s="180">
        <f>'Sheet 4_Revenue'!J69</f>
        <v>0</v>
      </c>
      <c r="P19" s="180">
        <f>'Sheet 4_Revenue'!K69</f>
        <v>0</v>
      </c>
      <c r="Q19" s="180">
        <f>'Sheet 4_Revenue'!L69</f>
        <v>0</v>
      </c>
      <c r="R19" s="180">
        <f>'Sheet 4_Revenue'!M69</f>
        <v>0</v>
      </c>
      <c r="S19" s="180">
        <f>'Sheet 4_Revenue'!N69</f>
        <v>0</v>
      </c>
      <c r="T19" s="180">
        <f>'Sheet 4_Revenue'!O69</f>
        <v>0</v>
      </c>
      <c r="U19" s="180">
        <f>'Sheet 4_Revenue'!P69</f>
        <v>0</v>
      </c>
      <c r="V19" s="180">
        <f>'Sheet 4_Revenue'!Q69</f>
        <v>0</v>
      </c>
      <c r="W19" s="180">
        <f>'Sheet 4_Revenue'!R69</f>
        <v>0</v>
      </c>
      <c r="X19" s="180">
        <f>'Sheet 4_Revenue'!S69</f>
        <v>0</v>
      </c>
      <c r="Y19" s="180">
        <f>'Sheet 4_Revenue'!T69</f>
        <v>0</v>
      </c>
      <c r="Z19" s="180">
        <f>'Sheet 4_Revenue'!U69</f>
        <v>0</v>
      </c>
      <c r="AA19" s="180">
        <f>'Sheet 4_Revenue'!V69</f>
        <v>0</v>
      </c>
      <c r="AB19" s="180">
        <f>'Sheet 4_Revenue'!W69</f>
        <v>0</v>
      </c>
      <c r="AC19" s="180">
        <f>'Sheet 4_Revenue'!X69</f>
        <v>0</v>
      </c>
      <c r="AD19" s="180">
        <f>'Sheet 4_Revenue'!Y69</f>
        <v>0</v>
      </c>
      <c r="AE19" s="180">
        <f>'Sheet 4_Revenue'!Z69</f>
        <v>0</v>
      </c>
      <c r="AF19" s="180">
        <f>'Sheet 4_Revenue'!AA69</f>
        <v>0</v>
      </c>
      <c r="AG19" s="180">
        <f>'Sheet 4_Revenue'!AB69</f>
        <v>0</v>
      </c>
      <c r="AH19" s="180">
        <f>'Sheet 4_Revenue'!AC69</f>
        <v>0</v>
      </c>
      <c r="AI19" s="180">
        <f>'Sheet 4_Revenue'!AD69</f>
        <v>0</v>
      </c>
      <c r="AJ19" s="180">
        <f>'Sheet 4_Revenue'!AE69</f>
        <v>0</v>
      </c>
      <c r="AK19" s="180">
        <f>'Sheet 4_Revenue'!AF69</f>
        <v>0</v>
      </c>
      <c r="AL19" s="180">
        <f>'Sheet 4_Revenue'!AG69</f>
        <v>0</v>
      </c>
      <c r="AM19" s="180">
        <f>'Sheet 4_Revenue'!AH69</f>
        <v>0</v>
      </c>
      <c r="AN19" s="180">
        <f>'Sheet 4_Revenue'!AI69</f>
        <v>0</v>
      </c>
      <c r="AO19" s="180">
        <f>'Sheet 4_Revenue'!AJ69</f>
        <v>0</v>
      </c>
      <c r="AP19" s="180">
        <f>'Sheet 4_Revenue'!AK69</f>
        <v>0</v>
      </c>
      <c r="AQ19" s="180">
        <f>'Sheet 4_Revenue'!AL69</f>
        <v>0</v>
      </c>
    </row>
    <row r="20" spans="1:43" s="26" customFormat="1" ht="14.4" x14ac:dyDescent="0.3">
      <c r="A20" s="196"/>
      <c r="B20" s="181" t="s">
        <v>200</v>
      </c>
      <c r="C20" s="182"/>
      <c r="D20" s="182"/>
      <c r="E20" s="182"/>
      <c r="F20" s="182"/>
      <c r="G20" s="189"/>
      <c r="H20" s="182"/>
      <c r="I20" s="182"/>
      <c r="J20" s="182"/>
      <c r="K20" s="251" t="e">
        <f ca="1">OFFSET($M20,0,analysis_start-2015,1,1)+NPV(discountrate,OFFSET($M20,0,analysis_start-2015+1,1,analysis_period-1))</f>
        <v>#VALUE!</v>
      </c>
      <c r="L20" s="190"/>
      <c r="M20" s="183">
        <f>M18+M19</f>
        <v>0</v>
      </c>
      <c r="N20" s="183">
        <f t="shared" ref="N20:AQ20" si="3">N18+N19</f>
        <v>0</v>
      </c>
      <c r="O20" s="183">
        <f t="shared" si="3"/>
        <v>0</v>
      </c>
      <c r="P20" s="183">
        <f t="shared" si="3"/>
        <v>0</v>
      </c>
      <c r="Q20" s="183">
        <f t="shared" si="3"/>
        <v>0</v>
      </c>
      <c r="R20" s="183">
        <f t="shared" si="3"/>
        <v>0</v>
      </c>
      <c r="S20" s="183">
        <f t="shared" si="3"/>
        <v>0</v>
      </c>
      <c r="T20" s="183">
        <f t="shared" si="3"/>
        <v>0</v>
      </c>
      <c r="U20" s="183">
        <f t="shared" si="3"/>
        <v>0</v>
      </c>
      <c r="V20" s="183">
        <f t="shared" si="3"/>
        <v>0</v>
      </c>
      <c r="W20" s="183">
        <f t="shared" si="3"/>
        <v>0</v>
      </c>
      <c r="X20" s="183">
        <f t="shared" si="3"/>
        <v>0</v>
      </c>
      <c r="Y20" s="183">
        <f t="shared" si="3"/>
        <v>0</v>
      </c>
      <c r="Z20" s="183">
        <f t="shared" si="3"/>
        <v>0</v>
      </c>
      <c r="AA20" s="183">
        <f t="shared" si="3"/>
        <v>0</v>
      </c>
      <c r="AB20" s="183">
        <f t="shared" si="3"/>
        <v>0</v>
      </c>
      <c r="AC20" s="183">
        <f t="shared" si="3"/>
        <v>0</v>
      </c>
      <c r="AD20" s="183">
        <f t="shared" si="3"/>
        <v>0</v>
      </c>
      <c r="AE20" s="183">
        <f t="shared" si="3"/>
        <v>0</v>
      </c>
      <c r="AF20" s="183">
        <f t="shared" si="3"/>
        <v>0</v>
      </c>
      <c r="AG20" s="183">
        <f t="shared" si="3"/>
        <v>0</v>
      </c>
      <c r="AH20" s="183">
        <f t="shared" si="3"/>
        <v>0</v>
      </c>
      <c r="AI20" s="183">
        <f t="shared" si="3"/>
        <v>0</v>
      </c>
      <c r="AJ20" s="183">
        <f t="shared" si="3"/>
        <v>0</v>
      </c>
      <c r="AK20" s="183">
        <f t="shared" si="3"/>
        <v>0</v>
      </c>
      <c r="AL20" s="183">
        <f t="shared" si="3"/>
        <v>0</v>
      </c>
      <c r="AM20" s="183">
        <f t="shared" si="3"/>
        <v>0</v>
      </c>
      <c r="AN20" s="183">
        <f t="shared" si="3"/>
        <v>0</v>
      </c>
      <c r="AO20" s="183">
        <f t="shared" si="3"/>
        <v>0</v>
      </c>
      <c r="AP20" s="183">
        <f t="shared" si="3"/>
        <v>0</v>
      </c>
      <c r="AQ20" s="183">
        <f t="shared" si="3"/>
        <v>0</v>
      </c>
    </row>
    <row r="21" spans="1:43" s="26" customFormat="1" ht="14.4" x14ac:dyDescent="0.3">
      <c r="A21" s="196"/>
      <c r="B21" s="218"/>
      <c r="C21" s="196"/>
      <c r="D21" s="196"/>
      <c r="E21" s="196"/>
      <c r="F21" s="196"/>
      <c r="G21" s="219"/>
      <c r="H21" s="196"/>
      <c r="I21" s="196"/>
      <c r="J21" s="196"/>
      <c r="K21" s="197"/>
      <c r="L21" s="220"/>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row>
    <row r="22" spans="1:43" s="26" customFormat="1" ht="14.4" x14ac:dyDescent="0.3">
      <c r="A22" s="238" t="s">
        <v>203</v>
      </c>
      <c r="B22" s="218"/>
      <c r="C22" s="196"/>
      <c r="D22" s="196"/>
      <c r="E22" s="196"/>
      <c r="F22" s="196"/>
      <c r="G22" s="179"/>
      <c r="H22" s="69"/>
      <c r="I22" s="196"/>
      <c r="J22" s="196"/>
      <c r="K22" s="237" t="e">
        <f ca="1">OFFSET($M22,0,analysis_start-2015,1,1)+NPV(discountrate,OFFSET($M22,0,analysis_start-2015+1,1,analysis_period-1))</f>
        <v>#VALUE!</v>
      </c>
      <c r="L22" s="221"/>
      <c r="M22" s="221">
        <f>M20-M15</f>
        <v>0</v>
      </c>
      <c r="N22" s="221">
        <f t="shared" ref="N22:AQ22" si="4">N20-N15</f>
        <v>0</v>
      </c>
      <c r="O22" s="221">
        <f t="shared" si="4"/>
        <v>0</v>
      </c>
      <c r="P22" s="221">
        <f t="shared" si="4"/>
        <v>0</v>
      </c>
      <c r="Q22" s="221">
        <f t="shared" si="4"/>
        <v>0</v>
      </c>
      <c r="R22" s="221">
        <f t="shared" si="4"/>
        <v>0</v>
      </c>
      <c r="S22" s="221">
        <f t="shared" si="4"/>
        <v>0</v>
      </c>
      <c r="T22" s="221">
        <f t="shared" si="4"/>
        <v>0</v>
      </c>
      <c r="U22" s="221">
        <f t="shared" si="4"/>
        <v>0</v>
      </c>
      <c r="V22" s="221">
        <f t="shared" si="4"/>
        <v>0</v>
      </c>
      <c r="W22" s="221">
        <f t="shared" si="4"/>
        <v>0</v>
      </c>
      <c r="X22" s="221">
        <f t="shared" si="4"/>
        <v>0</v>
      </c>
      <c r="Y22" s="221">
        <f t="shared" si="4"/>
        <v>0</v>
      </c>
      <c r="Z22" s="221">
        <f t="shared" si="4"/>
        <v>0</v>
      </c>
      <c r="AA22" s="221">
        <f t="shared" si="4"/>
        <v>0</v>
      </c>
      <c r="AB22" s="221">
        <f t="shared" si="4"/>
        <v>0</v>
      </c>
      <c r="AC22" s="221">
        <f t="shared" si="4"/>
        <v>0</v>
      </c>
      <c r="AD22" s="221">
        <f t="shared" si="4"/>
        <v>0</v>
      </c>
      <c r="AE22" s="221">
        <f t="shared" si="4"/>
        <v>0</v>
      </c>
      <c r="AF22" s="221">
        <f t="shared" si="4"/>
        <v>0</v>
      </c>
      <c r="AG22" s="221">
        <f t="shared" si="4"/>
        <v>0</v>
      </c>
      <c r="AH22" s="221">
        <f t="shared" si="4"/>
        <v>0</v>
      </c>
      <c r="AI22" s="221">
        <f t="shared" si="4"/>
        <v>0</v>
      </c>
      <c r="AJ22" s="221">
        <f t="shared" si="4"/>
        <v>0</v>
      </c>
      <c r="AK22" s="221">
        <f t="shared" si="4"/>
        <v>0</v>
      </c>
      <c r="AL22" s="221">
        <f t="shared" si="4"/>
        <v>0</v>
      </c>
      <c r="AM22" s="221">
        <f t="shared" si="4"/>
        <v>0</v>
      </c>
      <c r="AN22" s="221">
        <f t="shared" si="4"/>
        <v>0</v>
      </c>
      <c r="AO22" s="221">
        <f t="shared" si="4"/>
        <v>0</v>
      </c>
      <c r="AP22" s="221">
        <f t="shared" si="4"/>
        <v>0</v>
      </c>
      <c r="AQ22" s="221">
        <f t="shared" si="4"/>
        <v>0</v>
      </c>
    </row>
    <row r="23" spans="1:43" ht="14.4" x14ac:dyDescent="0.3">
      <c r="A23" s="69"/>
      <c r="B23" s="191"/>
      <c r="C23" s="192"/>
      <c r="D23" s="192"/>
      <c r="E23" s="192"/>
      <c r="F23" s="192"/>
      <c r="G23" s="192"/>
      <c r="H23" s="192"/>
      <c r="I23" s="192"/>
      <c r="J23" s="192"/>
      <c r="K23" s="193"/>
      <c r="L23" s="194"/>
      <c r="M23" s="197"/>
      <c r="N23" s="197"/>
      <c r="O23" s="197"/>
      <c r="P23" s="197"/>
      <c r="Q23" s="197"/>
      <c r="R23" s="197"/>
      <c r="S23" s="197"/>
      <c r="T23" s="197"/>
      <c r="U23" s="197"/>
      <c r="V23" s="197"/>
      <c r="W23" s="197"/>
      <c r="X23" s="197"/>
      <c r="Y23" s="197"/>
      <c r="Z23" s="197"/>
      <c r="AA23" s="197"/>
      <c r="AB23" s="197"/>
      <c r="AC23" s="198"/>
      <c r="AD23" s="198"/>
      <c r="AE23" s="198"/>
      <c r="AF23" s="198"/>
      <c r="AG23" s="198"/>
      <c r="AH23" s="198"/>
      <c r="AI23" s="198"/>
      <c r="AJ23" s="198"/>
      <c r="AK23" s="198"/>
      <c r="AL23" s="198"/>
      <c r="AM23" s="198"/>
      <c r="AN23" s="198"/>
      <c r="AO23" s="198"/>
      <c r="AP23" s="198"/>
      <c r="AQ23" s="198"/>
    </row>
    <row r="24" spans="1:43" s="249" customFormat="1" x14ac:dyDescent="0.3">
      <c r="A24" s="244" t="s">
        <v>15</v>
      </c>
      <c r="B24" s="90"/>
      <c r="C24" s="90"/>
      <c r="D24" s="90"/>
      <c r="E24" s="90"/>
      <c r="F24" s="90"/>
      <c r="G24" s="90"/>
      <c r="H24" s="90"/>
      <c r="I24" s="245"/>
      <c r="J24" s="90"/>
      <c r="K24" s="246" t="e">
        <f ca="1">OFFSET($M24,0,analysis_start-2015,1,1)+NPV(discountrate,OFFSET($M24,0,analysis_start-2015+1,1,analysis_period-1))</f>
        <v>#VALUE!</v>
      </c>
      <c r="L24" s="247"/>
      <c r="M24" s="248">
        <f>(M20-'Sheet 5_Base Case'!M20)-(M15-'Sheet 5_Base Case'!M15)</f>
        <v>0</v>
      </c>
      <c r="N24" s="248">
        <f>(N20-'Sheet 5_Base Case'!N20)-(N15-'Sheet 5_Base Case'!N15)</f>
        <v>0</v>
      </c>
      <c r="O24" s="248">
        <f>(O20-'Sheet 5_Base Case'!O20)-(O15-'Sheet 5_Base Case'!O15)</f>
        <v>0</v>
      </c>
      <c r="P24" s="248">
        <f>(P20-'Sheet 5_Base Case'!P20)-(P15-'Sheet 5_Base Case'!P15)</f>
        <v>0</v>
      </c>
      <c r="Q24" s="248">
        <f>(Q20-'Sheet 5_Base Case'!Q20)-(Q15-'Sheet 5_Base Case'!Q15)</f>
        <v>0</v>
      </c>
      <c r="R24" s="248">
        <f>(R20-'Sheet 5_Base Case'!R20)-(R15-'Sheet 5_Base Case'!R15)</f>
        <v>0</v>
      </c>
      <c r="S24" s="248">
        <f>(S20-'Sheet 5_Base Case'!S20)-(S15-'Sheet 5_Base Case'!S15)</f>
        <v>0</v>
      </c>
      <c r="T24" s="248">
        <f>(T20-'Sheet 5_Base Case'!T20)-(T15-'Sheet 5_Base Case'!T15)</f>
        <v>0</v>
      </c>
      <c r="U24" s="248">
        <f>(U20-'Sheet 5_Base Case'!U20)-(U15-'Sheet 5_Base Case'!U15)</f>
        <v>0</v>
      </c>
      <c r="V24" s="248">
        <f>(V20-'Sheet 5_Base Case'!V20)-(V15-'Sheet 5_Base Case'!V15)</f>
        <v>0</v>
      </c>
      <c r="W24" s="248">
        <f>(W20-'Sheet 5_Base Case'!W20)-(W15-'Sheet 5_Base Case'!W15)</f>
        <v>0</v>
      </c>
      <c r="X24" s="248">
        <f>(X20-'Sheet 5_Base Case'!X20)-(X15-'Sheet 5_Base Case'!X15)</f>
        <v>0</v>
      </c>
      <c r="Y24" s="248">
        <f>(Y20-'Sheet 5_Base Case'!Y20)-(Y15-'Sheet 5_Base Case'!Y15)</f>
        <v>0</v>
      </c>
      <c r="Z24" s="248">
        <f>(Z20-'Sheet 5_Base Case'!Z20)-(Z15-'Sheet 5_Base Case'!Z15)</f>
        <v>0</v>
      </c>
      <c r="AA24" s="248">
        <f>(AA20-'Sheet 5_Base Case'!AA20)-(AA15-'Sheet 5_Base Case'!AA15)</f>
        <v>0</v>
      </c>
      <c r="AB24" s="248">
        <f>(AB20-'Sheet 5_Base Case'!AB20)-(AB15-'Sheet 5_Base Case'!AB15)</f>
        <v>0</v>
      </c>
      <c r="AC24" s="248">
        <f>(AC20-'Sheet 5_Base Case'!AC20)-(AC15-'Sheet 5_Base Case'!AC15)</f>
        <v>0</v>
      </c>
      <c r="AD24" s="248">
        <f>(AD20-'Sheet 5_Base Case'!AD20)-(AD15-'Sheet 5_Base Case'!AD15)</f>
        <v>0</v>
      </c>
      <c r="AE24" s="248">
        <f>(AE20-'Sheet 5_Base Case'!AE20)-(AE15-'Sheet 5_Base Case'!AE15)</f>
        <v>0</v>
      </c>
      <c r="AF24" s="248">
        <f>(AF20-'Sheet 5_Base Case'!AF20)-(AF15-'Sheet 5_Base Case'!AF15)</f>
        <v>0</v>
      </c>
      <c r="AG24" s="248">
        <f>(AG20-'Sheet 5_Base Case'!AG20)-(AG15-'Sheet 5_Base Case'!AG15)</f>
        <v>0</v>
      </c>
      <c r="AH24" s="248">
        <f>(AH20-'Sheet 5_Base Case'!AH20)-(AH15-'Sheet 5_Base Case'!AH15)</f>
        <v>0</v>
      </c>
      <c r="AI24" s="248">
        <f>(AI20-'Sheet 5_Base Case'!AI20)-(AI15-'Sheet 5_Base Case'!AI15)</f>
        <v>0</v>
      </c>
      <c r="AJ24" s="248">
        <f>(AJ20-'Sheet 5_Base Case'!AJ20)-(AJ15-'Sheet 5_Base Case'!AJ15)</f>
        <v>0</v>
      </c>
      <c r="AK24" s="248">
        <f>(AK20-'Sheet 5_Base Case'!AK20)-(AK15-'Sheet 5_Base Case'!AK15)</f>
        <v>0</v>
      </c>
      <c r="AL24" s="248">
        <f>(AL20-'Sheet 5_Base Case'!AL20)-(AL15-'Sheet 5_Base Case'!AL15)</f>
        <v>0</v>
      </c>
      <c r="AM24" s="248">
        <f>(AM20-'Sheet 5_Base Case'!AM20)-(AM15-'Sheet 5_Base Case'!AM15)</f>
        <v>0</v>
      </c>
      <c r="AN24" s="248">
        <f>(AN20-'Sheet 5_Base Case'!AN20)-(AN15-'Sheet 5_Base Case'!AN15)</f>
        <v>0</v>
      </c>
      <c r="AO24" s="248">
        <f>(AO20-'Sheet 5_Base Case'!AO20)-(AO15-'Sheet 5_Base Case'!AO15)</f>
        <v>0</v>
      </c>
      <c r="AP24" s="248">
        <f>(AP20-'Sheet 5_Base Case'!AP20)-(AP15-'Sheet 5_Base Case'!AP15)</f>
        <v>0</v>
      </c>
      <c r="AQ24" s="248">
        <f>(AQ20-'Sheet 5_Base Case'!AQ20)-(AQ15-'Sheet 5_Base Case'!AQ15)</f>
        <v>0</v>
      </c>
    </row>
    <row r="25" spans="1:43" x14ac:dyDescent="0.3">
      <c r="L25" s="137"/>
    </row>
    <row r="26" spans="1:43" ht="16.2" thickBot="1" x14ac:dyDescent="0.35">
      <c r="A26" s="222" t="s">
        <v>160</v>
      </c>
      <c r="B26" s="222"/>
      <c r="C26" s="222"/>
      <c r="D26" s="223"/>
      <c r="M26" s="4"/>
    </row>
    <row r="27" spans="1:43" ht="15.6" x14ac:dyDescent="0.3">
      <c r="A27" s="225" t="s">
        <v>204</v>
      </c>
      <c r="B27" s="226"/>
      <c r="C27" s="226"/>
      <c r="D27" s="227"/>
      <c r="M27" s="4"/>
    </row>
    <row r="28" spans="1:43" x14ac:dyDescent="0.3">
      <c r="A28" s="228" t="s">
        <v>206</v>
      </c>
      <c r="B28" s="229" t="str">
        <f>discountrate</f>
        <v>XXX</v>
      </c>
      <c r="C28" s="196"/>
      <c r="D28" s="239" t="e">
        <f ca="1">OFFSET($M22,0,analysis_start-2015,1,1)+NPV(discountrate,OFFSET($M22,0,analysis_start-2015+1,1,analysis_period-1))</f>
        <v>#VALUE!</v>
      </c>
      <c r="M28" s="4"/>
    </row>
    <row r="29" spans="1:43" x14ac:dyDescent="0.3">
      <c r="A29" s="228" t="s">
        <v>206</v>
      </c>
      <c r="B29" s="229" t="str">
        <f>discountrate_low</f>
        <v>XXX</v>
      </c>
      <c r="C29" s="196"/>
      <c r="D29" s="239" t="e">
        <f ca="1">OFFSET($M22,0,analysis_start-2015,1,1)+NPV(discountrate_low,OFFSET($M22,0,analysis_start-2015+1,1,analysis_period-1))</f>
        <v>#VALUE!</v>
      </c>
    </row>
    <row r="30" spans="1:43" x14ac:dyDescent="0.3">
      <c r="A30" s="228" t="s">
        <v>206</v>
      </c>
      <c r="B30" s="229" t="str">
        <f>discountrate_high</f>
        <v>XXX</v>
      </c>
      <c r="C30" s="196"/>
      <c r="D30" s="239" t="e">
        <f ca="1">OFFSET($M22,0,analysis_start-2015,1,1)+NPV(discountrate_high,OFFSET($M22,0,analysis_start-2015+1,1,analysis_period-1))</f>
        <v>#VALUE!</v>
      </c>
      <c r="K30" s="6"/>
    </row>
    <row r="31" spans="1:43" ht="15.6" x14ac:dyDescent="0.3">
      <c r="A31" s="231" t="s">
        <v>205</v>
      </c>
      <c r="B31" s="196"/>
      <c r="C31" s="196"/>
      <c r="D31" s="240"/>
    </row>
    <row r="32" spans="1:43" x14ac:dyDescent="0.3">
      <c r="A32" s="228" t="s">
        <v>206</v>
      </c>
      <c r="B32" s="229" t="str">
        <f>discountrate</f>
        <v>XXX</v>
      </c>
      <c r="C32" s="196"/>
      <c r="D32" s="239" t="e">
        <f ca="1">OFFSET($M24,0,analysis_start-2015,1,1)+NPV(discountrate,OFFSET($M24,0,analysis_start-2015+1,1,analysis_period-1))</f>
        <v>#VALUE!</v>
      </c>
      <c r="M32" s="4"/>
    </row>
    <row r="33" spans="1:11" x14ac:dyDescent="0.3">
      <c r="A33" s="228" t="s">
        <v>206</v>
      </c>
      <c r="B33" s="229" t="str">
        <f>discountrate_low</f>
        <v>XXX</v>
      </c>
      <c r="C33" s="196"/>
      <c r="D33" s="239" t="e">
        <f ca="1">OFFSET($M24,0,analysis_start-2015,1,1)+NPV(discountrate_low,OFFSET($M24,0,analysis_start-2015+1,1,analysis_period-1))</f>
        <v>#VALUE!</v>
      </c>
    </row>
    <row r="34" spans="1:11" ht="14.4" thickBot="1" x14ac:dyDescent="0.35">
      <c r="A34" s="233" t="s">
        <v>206</v>
      </c>
      <c r="B34" s="234" t="str">
        <f>discountrate_high</f>
        <v>XXX</v>
      </c>
      <c r="C34" s="235"/>
      <c r="D34" s="241" t="e">
        <f ca="1">OFFSET($M24,0,analysis_start-2015,1,1)+NPV(discountrate_high,OFFSET($M24,0,analysis_start-2015+1,1,analysis_period-1))</f>
        <v>#VALUE!</v>
      </c>
      <c r="K34" s="6"/>
    </row>
    <row r="1048576" spans="1:1" x14ac:dyDescent="0.3">
      <c r="A1048576" s="224"/>
    </row>
  </sheetData>
  <pageMargins left="0.70866141732283472" right="0.70866141732283472" top="0.74803149606299213" bottom="0.74803149606299213" header="0.31496062992125984" footer="0.31496062992125984"/>
  <pageSetup paperSize="9" scale="27" orientation="landscape"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34"/>
  <sheetViews>
    <sheetView topLeftCell="A4" zoomScaleNormal="100" workbookViewId="0">
      <selection activeCell="M11" sqref="M11:AQ11"/>
    </sheetView>
  </sheetViews>
  <sheetFormatPr defaultRowHeight="13.8" x14ac:dyDescent="0.3"/>
  <cols>
    <col min="1" max="1" width="13.88671875" customWidth="1"/>
    <col min="2" max="2" width="43.33203125" customWidth="1"/>
    <col min="3" max="3" width="2.44140625" customWidth="1"/>
    <col min="4" max="4" width="10.88671875" bestFit="1" customWidth="1"/>
    <col min="5" max="5" width="8.88671875" customWidth="1"/>
    <col min="6" max="6" width="4.109375" customWidth="1"/>
    <col min="7" max="7" width="8.5546875" customWidth="1"/>
    <col min="8" max="8" width="7" bestFit="1" customWidth="1"/>
    <col min="9" max="9" width="8.6640625" customWidth="1"/>
    <col min="10" max="10" width="5" customWidth="1"/>
    <col min="11" max="11" width="19.109375" style="4" customWidth="1"/>
    <col min="12" max="12" width="5.88671875" customWidth="1"/>
    <col min="13" max="14" width="15.44140625" bestFit="1" customWidth="1"/>
    <col min="15" max="43" width="13.33203125" bestFit="1" customWidth="1"/>
  </cols>
  <sheetData>
    <row r="1" spans="1:43" s="1" customFormat="1" ht="23.4" x14ac:dyDescent="0.45">
      <c r="A1" s="164" t="s">
        <v>202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row>
    <row r="2" spans="1:43" x14ac:dyDescent="0.3">
      <c r="A2" s="165"/>
      <c r="B2" s="165"/>
      <c r="C2" s="165"/>
      <c r="D2" s="165"/>
      <c r="E2" s="165"/>
      <c r="F2" s="165"/>
      <c r="G2" s="165"/>
      <c r="H2" s="165"/>
      <c r="I2" s="165"/>
      <c r="J2" s="165"/>
      <c r="K2" s="172"/>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21" x14ac:dyDescent="0.4">
      <c r="A3" s="168" t="s">
        <v>10</v>
      </c>
      <c r="B3" s="165"/>
      <c r="C3" s="165"/>
      <c r="D3" s="165"/>
      <c r="E3" s="165"/>
      <c r="F3" s="165"/>
      <c r="G3" s="165"/>
      <c r="H3" s="165"/>
      <c r="I3" s="165"/>
      <c r="J3" s="165"/>
      <c r="K3" s="172"/>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x14ac:dyDescent="0.3">
      <c r="A4" s="165"/>
      <c r="B4" s="165"/>
      <c r="C4" s="165"/>
      <c r="D4" s="165"/>
      <c r="E4" s="165"/>
      <c r="F4" s="165"/>
      <c r="G4" s="165"/>
      <c r="H4" s="165"/>
      <c r="I4" s="165"/>
      <c r="J4" s="165"/>
      <c r="K4" s="172"/>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x14ac:dyDescent="0.3">
      <c r="A5" s="165"/>
      <c r="B5" s="34" t="str">
        <f>'Sheet 1_Overarching Assumptions'!B12</f>
        <v>Overarching Assumptions</v>
      </c>
      <c r="C5" s="34"/>
      <c r="D5" s="34"/>
      <c r="E5" s="171" t="s">
        <v>18</v>
      </c>
      <c r="F5" s="34"/>
      <c r="G5" s="34"/>
      <c r="H5" s="34"/>
      <c r="I5" s="34"/>
      <c r="J5" s="34"/>
      <c r="K5" s="173"/>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x14ac:dyDescent="0.3">
      <c r="A6" s="165"/>
      <c r="B6" s="65" t="str">
        <f>'Sheet 1_Overarching Assumptions'!B13</f>
        <v>Base Discount Rate</v>
      </c>
      <c r="C6" s="34"/>
      <c r="D6" s="169" t="str">
        <f>discountrate</f>
        <v>XXX</v>
      </c>
      <c r="E6" s="34"/>
      <c r="F6" s="34"/>
      <c r="G6" s="34"/>
      <c r="H6" s="34"/>
      <c r="I6" s="34"/>
      <c r="J6" s="34"/>
      <c r="K6" s="173"/>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x14ac:dyDescent="0.3">
      <c r="A7" s="165"/>
      <c r="B7" s="65" t="str">
        <f>'Sheet 1_Overarching Assumptions'!B16</f>
        <v>Analysis Period (years)</v>
      </c>
      <c r="C7" s="34"/>
      <c r="D7" s="170">
        <f>analysis_period</f>
        <v>15</v>
      </c>
      <c r="E7" s="34"/>
      <c r="F7" s="34"/>
      <c r="G7" s="34"/>
      <c r="H7" s="34"/>
      <c r="I7" s="34"/>
      <c r="J7" s="34"/>
      <c r="K7" s="173"/>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x14ac:dyDescent="0.3">
      <c r="A8" s="165"/>
      <c r="B8" s="65" t="str">
        <f>'Sheet 1_Overarching Assumptions'!B17</f>
        <v>Base year for the analysis</v>
      </c>
      <c r="C8" s="34"/>
      <c r="D8" s="170">
        <f>analysis_start</f>
        <v>2019</v>
      </c>
      <c r="E8" s="171" t="str">
        <f>[1]BAU!E8</f>
        <v>Note: All values are in nominal dollars, they must be inflated.</v>
      </c>
      <c r="F8" s="34"/>
      <c r="G8" s="34"/>
      <c r="H8" s="34"/>
      <c r="I8" s="34"/>
      <c r="J8" s="34"/>
      <c r="K8" s="173"/>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x14ac:dyDescent="0.3">
      <c r="A9" s="165"/>
      <c r="B9" s="65"/>
      <c r="C9" s="34"/>
      <c r="D9" s="34"/>
      <c r="E9" s="34"/>
      <c r="F9" s="34"/>
      <c r="G9" s="34"/>
      <c r="H9" s="34"/>
      <c r="I9" s="34"/>
      <c r="J9" s="34"/>
      <c r="K9" s="173"/>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x14ac:dyDescent="0.3">
      <c r="A10" s="165"/>
      <c r="B10" s="65"/>
      <c r="C10" s="165"/>
      <c r="D10" s="165"/>
      <c r="E10" s="165"/>
      <c r="F10" s="165"/>
      <c r="G10" s="165"/>
      <c r="H10" s="165"/>
      <c r="I10" s="165"/>
      <c r="J10" s="165"/>
      <c r="K10" s="172"/>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s="2" customFormat="1" x14ac:dyDescent="0.3">
      <c r="A11" s="174" t="s">
        <v>8</v>
      </c>
      <c r="B11" s="69"/>
      <c r="C11" s="69"/>
      <c r="D11" s="175"/>
      <c r="E11" s="69"/>
      <c r="F11" s="69"/>
      <c r="G11" s="176" t="s">
        <v>0</v>
      </c>
      <c r="H11" s="176" t="s">
        <v>1</v>
      </c>
      <c r="I11" s="176"/>
      <c r="J11" s="69"/>
      <c r="K11" s="177" t="s">
        <v>159</v>
      </c>
      <c r="L11" s="177"/>
      <c r="M11" s="176" t="s">
        <v>24</v>
      </c>
      <c r="N11" s="176" t="s">
        <v>25</v>
      </c>
      <c r="O11" s="176" t="s">
        <v>26</v>
      </c>
      <c r="P11" s="176" t="s">
        <v>27</v>
      </c>
      <c r="Q11" s="176" t="s">
        <v>28</v>
      </c>
      <c r="R11" s="176" t="s">
        <v>29</v>
      </c>
      <c r="S11" s="176" t="s">
        <v>30</v>
      </c>
      <c r="T11" s="176" t="s">
        <v>31</v>
      </c>
      <c r="U11" s="176" t="s">
        <v>32</v>
      </c>
      <c r="V11" s="176" t="s">
        <v>33</v>
      </c>
      <c r="W11" s="176" t="s">
        <v>34</v>
      </c>
      <c r="X11" s="176" t="s">
        <v>35</v>
      </c>
      <c r="Y11" s="176" t="s">
        <v>36</v>
      </c>
      <c r="Z11" s="176" t="s">
        <v>37</v>
      </c>
      <c r="AA11" s="176" t="s">
        <v>38</v>
      </c>
      <c r="AB11" s="176" t="s">
        <v>39</v>
      </c>
      <c r="AC11" s="176" t="s">
        <v>146</v>
      </c>
      <c r="AD11" s="176" t="s">
        <v>147</v>
      </c>
      <c r="AE11" s="176" t="s">
        <v>148</v>
      </c>
      <c r="AF11" s="176" t="s">
        <v>149</v>
      </c>
      <c r="AG11" s="176" t="s">
        <v>150</v>
      </c>
      <c r="AH11" s="176" t="s">
        <v>151</v>
      </c>
      <c r="AI11" s="176" t="s">
        <v>152</v>
      </c>
      <c r="AJ11" s="176" t="s">
        <v>153</v>
      </c>
      <c r="AK11" s="176" t="s">
        <v>154</v>
      </c>
      <c r="AL11" s="176" t="s">
        <v>155</v>
      </c>
      <c r="AM11" s="176" t="s">
        <v>156</v>
      </c>
      <c r="AN11" s="176" t="s">
        <v>224</v>
      </c>
      <c r="AO11" s="176" t="s">
        <v>225</v>
      </c>
      <c r="AP11" s="176" t="s">
        <v>226</v>
      </c>
      <c r="AQ11" s="176" t="s">
        <v>227</v>
      </c>
    </row>
    <row r="12" spans="1:43" s="2" customFormat="1" ht="14.4" x14ac:dyDescent="0.3">
      <c r="A12" s="69"/>
      <c r="B12" s="178" t="s">
        <v>157</v>
      </c>
      <c r="C12" s="90"/>
      <c r="D12" s="69"/>
      <c r="E12" s="69"/>
      <c r="F12" s="69"/>
      <c r="G12" s="179">
        <f>analysis_start</f>
        <v>2019</v>
      </c>
      <c r="H12" s="69">
        <f>G12+analysis_period</f>
        <v>2034</v>
      </c>
      <c r="I12" s="69"/>
      <c r="J12" s="69"/>
      <c r="K12" s="250" t="e">
        <f ca="1">OFFSET($M12,0,analysis_start-2015,1,1)+NPV(discountrate,OFFSET($M12,0,analysis_start-2015+1,1,analysis_period-1))</f>
        <v>#VALUE!</v>
      </c>
      <c r="L12" s="69"/>
      <c r="M12" s="180">
        <f>'Sheet_3 Capex and Opex Costs'!G32</f>
        <v>0</v>
      </c>
      <c r="N12" s="180">
        <f>'Sheet_3 Capex and Opex Costs'!H32</f>
        <v>0</v>
      </c>
      <c r="O12" s="180">
        <f>'Sheet_3 Capex and Opex Costs'!I32</f>
        <v>0</v>
      </c>
      <c r="P12" s="180">
        <f>'Sheet_3 Capex and Opex Costs'!J32</f>
        <v>0</v>
      </c>
      <c r="Q12" s="180">
        <f>'Sheet_3 Capex and Opex Costs'!K32</f>
        <v>0</v>
      </c>
      <c r="R12" s="180">
        <f>'Sheet_3 Capex and Opex Costs'!L32</f>
        <v>0</v>
      </c>
      <c r="S12" s="180">
        <f>'Sheet_3 Capex and Opex Costs'!M32</f>
        <v>0</v>
      </c>
      <c r="T12" s="180">
        <f>'Sheet_3 Capex and Opex Costs'!N32</f>
        <v>0</v>
      </c>
      <c r="U12" s="180">
        <f>'Sheet_3 Capex and Opex Costs'!O32</f>
        <v>0</v>
      </c>
      <c r="V12" s="180">
        <f>'Sheet_3 Capex and Opex Costs'!P32</f>
        <v>0</v>
      </c>
      <c r="W12" s="180">
        <f>'Sheet_3 Capex and Opex Costs'!Q32</f>
        <v>0</v>
      </c>
      <c r="X12" s="180">
        <f>'Sheet_3 Capex and Opex Costs'!R32</f>
        <v>0</v>
      </c>
      <c r="Y12" s="180">
        <f>'Sheet_3 Capex and Opex Costs'!S32</f>
        <v>0</v>
      </c>
      <c r="Z12" s="180">
        <f>'Sheet_3 Capex and Opex Costs'!T32</f>
        <v>0</v>
      </c>
      <c r="AA12" s="180">
        <f>'Sheet_3 Capex and Opex Costs'!U32</f>
        <v>0</v>
      </c>
      <c r="AB12" s="180">
        <f>'Sheet_3 Capex and Opex Costs'!V32</f>
        <v>0</v>
      </c>
      <c r="AC12" s="180">
        <f>'Sheet_3 Capex and Opex Costs'!W32</f>
        <v>0</v>
      </c>
      <c r="AD12" s="180">
        <f>'Sheet_3 Capex and Opex Costs'!X32</f>
        <v>0</v>
      </c>
      <c r="AE12" s="180">
        <f>'Sheet_3 Capex and Opex Costs'!Y32</f>
        <v>0</v>
      </c>
      <c r="AF12" s="180">
        <f>'Sheet_3 Capex and Opex Costs'!Z32</f>
        <v>0</v>
      </c>
      <c r="AG12" s="180">
        <f>'Sheet_3 Capex and Opex Costs'!AA32</f>
        <v>0</v>
      </c>
      <c r="AH12" s="180">
        <f>'Sheet_3 Capex and Opex Costs'!AB32</f>
        <v>0</v>
      </c>
      <c r="AI12" s="180">
        <f>'Sheet_3 Capex and Opex Costs'!AC32</f>
        <v>0</v>
      </c>
      <c r="AJ12" s="180">
        <f>'Sheet_3 Capex and Opex Costs'!AD32</f>
        <v>0</v>
      </c>
      <c r="AK12" s="180">
        <f>'Sheet_3 Capex and Opex Costs'!AE32</f>
        <v>0</v>
      </c>
      <c r="AL12" s="180">
        <f>'Sheet_3 Capex and Opex Costs'!AF32</f>
        <v>0</v>
      </c>
      <c r="AM12" s="180">
        <f>'Sheet_3 Capex and Opex Costs'!AG32</f>
        <v>0</v>
      </c>
      <c r="AN12" s="180">
        <f>'Sheet_3 Capex and Opex Costs'!AH32</f>
        <v>0</v>
      </c>
      <c r="AO12" s="180">
        <f>'Sheet_3 Capex and Opex Costs'!AI32</f>
        <v>0</v>
      </c>
      <c r="AP12" s="180">
        <f>'Sheet_3 Capex and Opex Costs'!AJ32</f>
        <v>0</v>
      </c>
      <c r="AQ12" s="180">
        <f>'Sheet_3 Capex and Opex Costs'!AK32</f>
        <v>0</v>
      </c>
    </row>
    <row r="13" spans="1:43" s="2" customFormat="1" ht="14.4" x14ac:dyDescent="0.3">
      <c r="A13" s="69"/>
      <c r="B13" s="178" t="s">
        <v>158</v>
      </c>
      <c r="C13" s="69"/>
      <c r="D13" s="69"/>
      <c r="E13" s="69"/>
      <c r="F13" s="69"/>
      <c r="G13" s="179">
        <f>analysis_start</f>
        <v>2019</v>
      </c>
      <c r="H13" s="69">
        <f>G13+analysis_period</f>
        <v>2034</v>
      </c>
      <c r="I13" s="69"/>
      <c r="J13" s="69"/>
      <c r="K13" s="250" t="e">
        <f ca="1">OFFSET($M13,0,analysis_start-2015,1,1)+NPV(discountrate,OFFSET($M13,0,analysis_start-2015+1,1,analysis_period-1))</f>
        <v>#VALUE!</v>
      </c>
      <c r="L13" s="69"/>
      <c r="M13" s="180">
        <f>'Sheet_3 Capex and Opex Costs'!G93</f>
        <v>0</v>
      </c>
      <c r="N13" s="180">
        <f>'Sheet_3 Capex and Opex Costs'!H93</f>
        <v>0</v>
      </c>
      <c r="O13" s="180">
        <f>'Sheet_3 Capex and Opex Costs'!I93</f>
        <v>0</v>
      </c>
      <c r="P13" s="180">
        <f>'Sheet_3 Capex and Opex Costs'!J93</f>
        <v>0</v>
      </c>
      <c r="Q13" s="180">
        <f>'Sheet_3 Capex and Opex Costs'!K93</f>
        <v>0</v>
      </c>
      <c r="R13" s="180">
        <f>'Sheet_3 Capex and Opex Costs'!L93</f>
        <v>0</v>
      </c>
      <c r="S13" s="180">
        <f>'Sheet_3 Capex and Opex Costs'!M93</f>
        <v>0</v>
      </c>
      <c r="T13" s="180">
        <f>'Sheet_3 Capex and Opex Costs'!N93</f>
        <v>0</v>
      </c>
      <c r="U13" s="180">
        <f>'Sheet_3 Capex and Opex Costs'!O93</f>
        <v>0</v>
      </c>
      <c r="V13" s="180">
        <f>'Sheet_3 Capex and Opex Costs'!P93</f>
        <v>0</v>
      </c>
      <c r="W13" s="180">
        <f>'Sheet_3 Capex and Opex Costs'!Q93</f>
        <v>0</v>
      </c>
      <c r="X13" s="180">
        <f>'Sheet_3 Capex and Opex Costs'!R93</f>
        <v>0</v>
      </c>
      <c r="Y13" s="180">
        <f>'Sheet_3 Capex and Opex Costs'!S93</f>
        <v>0</v>
      </c>
      <c r="Z13" s="180">
        <f>'Sheet_3 Capex and Opex Costs'!T93</f>
        <v>0</v>
      </c>
      <c r="AA13" s="180">
        <f>'Sheet_3 Capex and Opex Costs'!U93</f>
        <v>0</v>
      </c>
      <c r="AB13" s="180">
        <f>'Sheet_3 Capex and Opex Costs'!V93</f>
        <v>0</v>
      </c>
      <c r="AC13" s="180">
        <f>'Sheet_3 Capex and Opex Costs'!W93</f>
        <v>0</v>
      </c>
      <c r="AD13" s="180">
        <f>'Sheet_3 Capex and Opex Costs'!X93</f>
        <v>0</v>
      </c>
      <c r="AE13" s="180">
        <f>'Sheet_3 Capex and Opex Costs'!Y93</f>
        <v>0</v>
      </c>
      <c r="AF13" s="180">
        <f>'Sheet_3 Capex and Opex Costs'!Z93</f>
        <v>0</v>
      </c>
      <c r="AG13" s="180">
        <f>'Sheet_3 Capex and Opex Costs'!AA93</f>
        <v>0</v>
      </c>
      <c r="AH13" s="180">
        <f>'Sheet_3 Capex and Opex Costs'!AB93</f>
        <v>0</v>
      </c>
      <c r="AI13" s="180">
        <f>'Sheet_3 Capex and Opex Costs'!AC93</f>
        <v>0</v>
      </c>
      <c r="AJ13" s="180">
        <f>'Sheet_3 Capex and Opex Costs'!AD93</f>
        <v>0</v>
      </c>
      <c r="AK13" s="180">
        <f>'Sheet_3 Capex and Opex Costs'!AE93</f>
        <v>0</v>
      </c>
      <c r="AL13" s="180">
        <f>'Sheet_3 Capex and Opex Costs'!AF93</f>
        <v>0</v>
      </c>
      <c r="AM13" s="180">
        <f>'Sheet_3 Capex and Opex Costs'!AG93</f>
        <v>0</v>
      </c>
      <c r="AN13" s="180">
        <f>'Sheet_3 Capex and Opex Costs'!AH93</f>
        <v>0</v>
      </c>
      <c r="AO13" s="180">
        <f>'Sheet_3 Capex and Opex Costs'!AI93</f>
        <v>0</v>
      </c>
      <c r="AP13" s="180">
        <f>'Sheet_3 Capex and Opex Costs'!AJ93</f>
        <v>0</v>
      </c>
      <c r="AQ13" s="180">
        <f>'Sheet_3 Capex and Opex Costs'!AK93</f>
        <v>0</v>
      </c>
    </row>
    <row r="14" spans="1:43" s="2" customFormat="1" ht="14.4" x14ac:dyDescent="0.3">
      <c r="A14" s="69"/>
      <c r="B14" s="178" t="s">
        <v>201</v>
      </c>
      <c r="C14" s="69"/>
      <c r="D14" s="69"/>
      <c r="E14" s="69"/>
      <c r="F14" s="69"/>
      <c r="G14" s="179">
        <f>analysis_start</f>
        <v>2019</v>
      </c>
      <c r="H14" s="69">
        <f>G14+analysis_period</f>
        <v>2034</v>
      </c>
      <c r="I14" s="69"/>
      <c r="J14" s="69"/>
      <c r="K14" s="250" t="e">
        <f ca="1">OFFSET($M14,0,analysis_start-2015,1,1)+NPV(discountrate,OFFSET($M14,0,analysis_start-2015+1,1,analysis_period-1))</f>
        <v>#VALUE!</v>
      </c>
      <c r="L14" s="69"/>
      <c r="M14" s="180">
        <f>'Sheet_3 Capex and Opex Costs'!G107</f>
        <v>0</v>
      </c>
      <c r="N14" s="180">
        <f>'Sheet_3 Capex and Opex Costs'!H107</f>
        <v>0</v>
      </c>
      <c r="O14" s="180">
        <f>'Sheet_3 Capex and Opex Costs'!I107</f>
        <v>0</v>
      </c>
      <c r="P14" s="180">
        <f>'Sheet_3 Capex and Opex Costs'!J107</f>
        <v>0</v>
      </c>
      <c r="Q14" s="180">
        <f>'Sheet_3 Capex and Opex Costs'!K107</f>
        <v>0</v>
      </c>
      <c r="R14" s="180">
        <f>'Sheet_3 Capex and Opex Costs'!L107</f>
        <v>0</v>
      </c>
      <c r="S14" s="180">
        <f>'Sheet_3 Capex and Opex Costs'!M107</f>
        <v>0</v>
      </c>
      <c r="T14" s="180">
        <f>'Sheet_3 Capex and Opex Costs'!N107</f>
        <v>0</v>
      </c>
      <c r="U14" s="180">
        <f>'Sheet_3 Capex and Opex Costs'!O107</f>
        <v>0</v>
      </c>
      <c r="V14" s="180">
        <f>'Sheet_3 Capex and Opex Costs'!P107</f>
        <v>0</v>
      </c>
      <c r="W14" s="180">
        <f>'Sheet_3 Capex and Opex Costs'!Q107</f>
        <v>0</v>
      </c>
      <c r="X14" s="180">
        <f>'Sheet_3 Capex and Opex Costs'!R107</f>
        <v>0</v>
      </c>
      <c r="Y14" s="180">
        <f>'Sheet_3 Capex and Opex Costs'!S107</f>
        <v>0</v>
      </c>
      <c r="Z14" s="180">
        <f>'Sheet_3 Capex and Opex Costs'!T107</f>
        <v>0</v>
      </c>
      <c r="AA14" s="180">
        <f>'Sheet_3 Capex and Opex Costs'!U107</f>
        <v>0</v>
      </c>
      <c r="AB14" s="180">
        <f>'Sheet_3 Capex and Opex Costs'!V107</f>
        <v>0</v>
      </c>
      <c r="AC14" s="180">
        <f>'Sheet_3 Capex and Opex Costs'!W107</f>
        <v>0</v>
      </c>
      <c r="AD14" s="180">
        <f>'Sheet_3 Capex and Opex Costs'!X107</f>
        <v>0</v>
      </c>
      <c r="AE14" s="180">
        <f>'Sheet_3 Capex and Opex Costs'!Y107</f>
        <v>0</v>
      </c>
      <c r="AF14" s="180">
        <f>'Sheet_3 Capex and Opex Costs'!Z107</f>
        <v>0</v>
      </c>
      <c r="AG14" s="180">
        <f>'Sheet_3 Capex and Opex Costs'!AA107</f>
        <v>0</v>
      </c>
      <c r="AH14" s="180">
        <f>'Sheet_3 Capex and Opex Costs'!AB107</f>
        <v>0</v>
      </c>
      <c r="AI14" s="180">
        <f>'Sheet_3 Capex and Opex Costs'!AC107</f>
        <v>0</v>
      </c>
      <c r="AJ14" s="180">
        <f>'Sheet_3 Capex and Opex Costs'!AD107</f>
        <v>0</v>
      </c>
      <c r="AK14" s="180">
        <f>'Sheet_3 Capex and Opex Costs'!AE107</f>
        <v>0</v>
      </c>
      <c r="AL14" s="180">
        <f>'Sheet_3 Capex and Opex Costs'!AF107</f>
        <v>0</v>
      </c>
      <c r="AM14" s="180">
        <f>'Sheet_3 Capex and Opex Costs'!AG107</f>
        <v>0</v>
      </c>
      <c r="AN14" s="180">
        <f>'Sheet_3 Capex and Opex Costs'!AH107</f>
        <v>0</v>
      </c>
      <c r="AO14" s="180">
        <f>'Sheet_3 Capex and Opex Costs'!AI107</f>
        <v>0</v>
      </c>
      <c r="AP14" s="180">
        <f>'Sheet_3 Capex and Opex Costs'!AJ107</f>
        <v>0</v>
      </c>
      <c r="AQ14" s="180">
        <f>'Sheet_3 Capex and Opex Costs'!AK107</f>
        <v>0</v>
      </c>
    </row>
    <row r="15" spans="1:43" s="2" customFormat="1" ht="14.4" x14ac:dyDescent="0.3">
      <c r="A15" s="69"/>
      <c r="B15" s="181" t="s">
        <v>11</v>
      </c>
      <c r="C15" s="182"/>
      <c r="D15" s="182"/>
      <c r="E15" s="182"/>
      <c r="F15" s="182"/>
      <c r="G15" s="182"/>
      <c r="H15" s="182"/>
      <c r="I15" s="182"/>
      <c r="J15" s="182"/>
      <c r="K15" s="251" t="e">
        <f ca="1">OFFSET($M15,0,analysis_start-2015,1,1)+NPV(discountrate,OFFSET($M15,0,analysis_start-2015+1,1,analysis_period-1))</f>
        <v>#VALUE!</v>
      </c>
      <c r="L15" s="184"/>
      <c r="M15" s="183">
        <f t="shared" ref="M15:AP15" si="0">SUM(M12:M14)</f>
        <v>0</v>
      </c>
      <c r="N15" s="183">
        <f t="shared" si="0"/>
        <v>0</v>
      </c>
      <c r="O15" s="183">
        <f t="shared" si="0"/>
        <v>0</v>
      </c>
      <c r="P15" s="183">
        <f t="shared" si="0"/>
        <v>0</v>
      </c>
      <c r="Q15" s="183">
        <f t="shared" si="0"/>
        <v>0</v>
      </c>
      <c r="R15" s="183">
        <f t="shared" si="0"/>
        <v>0</v>
      </c>
      <c r="S15" s="183">
        <f t="shared" si="0"/>
        <v>0</v>
      </c>
      <c r="T15" s="183">
        <f t="shared" si="0"/>
        <v>0</v>
      </c>
      <c r="U15" s="183">
        <f t="shared" si="0"/>
        <v>0</v>
      </c>
      <c r="V15" s="183">
        <f t="shared" si="0"/>
        <v>0</v>
      </c>
      <c r="W15" s="183">
        <f t="shared" si="0"/>
        <v>0</v>
      </c>
      <c r="X15" s="183">
        <f t="shared" si="0"/>
        <v>0</v>
      </c>
      <c r="Y15" s="183">
        <f t="shared" si="0"/>
        <v>0</v>
      </c>
      <c r="Z15" s="183">
        <f t="shared" si="0"/>
        <v>0</v>
      </c>
      <c r="AA15" s="183">
        <f t="shared" si="0"/>
        <v>0</v>
      </c>
      <c r="AB15" s="183">
        <f t="shared" si="0"/>
        <v>0</v>
      </c>
      <c r="AC15" s="183">
        <f t="shared" si="0"/>
        <v>0</v>
      </c>
      <c r="AD15" s="183">
        <f t="shared" si="0"/>
        <v>0</v>
      </c>
      <c r="AE15" s="183">
        <f t="shared" si="0"/>
        <v>0</v>
      </c>
      <c r="AF15" s="183">
        <f t="shared" si="0"/>
        <v>0</v>
      </c>
      <c r="AG15" s="183">
        <f t="shared" si="0"/>
        <v>0</v>
      </c>
      <c r="AH15" s="183">
        <f t="shared" si="0"/>
        <v>0</v>
      </c>
      <c r="AI15" s="183">
        <f t="shared" si="0"/>
        <v>0</v>
      </c>
      <c r="AJ15" s="183">
        <f t="shared" si="0"/>
        <v>0</v>
      </c>
      <c r="AK15" s="183">
        <f t="shared" si="0"/>
        <v>0</v>
      </c>
      <c r="AL15" s="183">
        <f t="shared" si="0"/>
        <v>0</v>
      </c>
      <c r="AM15" s="183">
        <f t="shared" si="0"/>
        <v>0</v>
      </c>
      <c r="AN15" s="183">
        <f t="shared" si="0"/>
        <v>0</v>
      </c>
      <c r="AO15" s="183">
        <f t="shared" si="0"/>
        <v>0</v>
      </c>
      <c r="AP15" s="183">
        <f t="shared" si="0"/>
        <v>0</v>
      </c>
      <c r="AQ15" s="183">
        <f>SUM(AQ12:AQ14)</f>
        <v>0</v>
      </c>
    </row>
    <row r="16" spans="1:43" s="2" customFormat="1" ht="14.4" x14ac:dyDescent="0.3">
      <c r="A16" s="69"/>
      <c r="B16" s="185"/>
      <c r="C16" s="69"/>
      <c r="D16" s="69"/>
      <c r="E16" s="69"/>
      <c r="F16" s="69"/>
      <c r="G16" s="69"/>
      <c r="H16" s="69"/>
      <c r="I16" s="69"/>
      <c r="J16" s="69"/>
      <c r="K16" s="252"/>
      <c r="L16" s="187"/>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row>
    <row r="17" spans="1:43" s="2" customFormat="1" ht="14.4" x14ac:dyDescent="0.3">
      <c r="A17" s="174" t="s">
        <v>185</v>
      </c>
      <c r="B17" s="185"/>
      <c r="C17" s="69"/>
      <c r="D17" s="69"/>
      <c r="E17" s="69"/>
      <c r="F17" s="69"/>
      <c r="G17" s="69"/>
      <c r="H17" s="69"/>
      <c r="I17" s="69"/>
      <c r="J17" s="69"/>
      <c r="K17" s="253"/>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row>
    <row r="18" spans="1:43" s="2" customFormat="1" ht="14.4" x14ac:dyDescent="0.3">
      <c r="A18" s="69"/>
      <c r="B18" s="178" t="s">
        <v>143</v>
      </c>
      <c r="C18" s="69"/>
      <c r="D18" s="69"/>
      <c r="E18" s="69"/>
      <c r="F18" s="69"/>
      <c r="G18" s="179">
        <f t="shared" ref="G18:G19" si="1">analysis_start</f>
        <v>2019</v>
      </c>
      <c r="H18" s="69">
        <f t="shared" ref="H18:H19" si="2">G18+analysis_period</f>
        <v>2034</v>
      </c>
      <c r="I18" s="69"/>
      <c r="J18" s="69"/>
      <c r="K18" s="250" t="e">
        <f ca="1">OFFSET($M18,0,analysis_start-2015,1,1)+NPV(discountrate,OFFSET($M18,0,analysis_start-2015+1,1,analysis_period-1))</f>
        <v>#VALUE!</v>
      </c>
      <c r="L18" s="188"/>
      <c r="M18" s="180">
        <f>'Sheet 4_Revenue'!H41</f>
        <v>0</v>
      </c>
      <c r="N18" s="180">
        <f>'Sheet 4_Revenue'!I41</f>
        <v>0</v>
      </c>
      <c r="O18" s="180">
        <f>'Sheet 4_Revenue'!J41</f>
        <v>0</v>
      </c>
      <c r="P18" s="180">
        <f>'Sheet 4_Revenue'!K41</f>
        <v>0</v>
      </c>
      <c r="Q18" s="180">
        <f>'Sheet 4_Revenue'!L41</f>
        <v>0</v>
      </c>
      <c r="R18" s="180">
        <f>'Sheet 4_Revenue'!M41</f>
        <v>0</v>
      </c>
      <c r="S18" s="180">
        <f>'Sheet 4_Revenue'!N41</f>
        <v>0</v>
      </c>
      <c r="T18" s="180">
        <f>'Sheet 4_Revenue'!O41</f>
        <v>0</v>
      </c>
      <c r="U18" s="180">
        <f>'Sheet 4_Revenue'!P41</f>
        <v>0</v>
      </c>
      <c r="V18" s="180">
        <f>'Sheet 4_Revenue'!Q41</f>
        <v>0</v>
      </c>
      <c r="W18" s="180">
        <f>'Sheet 4_Revenue'!R41</f>
        <v>0</v>
      </c>
      <c r="X18" s="180">
        <f>'Sheet 4_Revenue'!S41</f>
        <v>0</v>
      </c>
      <c r="Y18" s="180">
        <f>'Sheet 4_Revenue'!T41</f>
        <v>0</v>
      </c>
      <c r="Z18" s="180">
        <f>'Sheet 4_Revenue'!U41</f>
        <v>0</v>
      </c>
      <c r="AA18" s="180">
        <f>'Sheet 4_Revenue'!V41</f>
        <v>0</v>
      </c>
      <c r="AB18" s="180">
        <f>'Sheet 4_Revenue'!W41</f>
        <v>0</v>
      </c>
      <c r="AC18" s="180">
        <f>'Sheet 4_Revenue'!X41</f>
        <v>0</v>
      </c>
      <c r="AD18" s="180">
        <f>'Sheet 4_Revenue'!Y41</f>
        <v>0</v>
      </c>
      <c r="AE18" s="180">
        <f>'Sheet 4_Revenue'!Z41</f>
        <v>0</v>
      </c>
      <c r="AF18" s="180">
        <f>'Sheet 4_Revenue'!AA41</f>
        <v>0</v>
      </c>
      <c r="AG18" s="180">
        <f>'Sheet 4_Revenue'!AB41</f>
        <v>0</v>
      </c>
      <c r="AH18" s="180">
        <f>'Sheet 4_Revenue'!AC41</f>
        <v>0</v>
      </c>
      <c r="AI18" s="180">
        <f>'Sheet 4_Revenue'!AD41</f>
        <v>0</v>
      </c>
      <c r="AJ18" s="180">
        <f>'Sheet 4_Revenue'!AE41</f>
        <v>0</v>
      </c>
      <c r="AK18" s="180">
        <f>'Sheet 4_Revenue'!AF41</f>
        <v>0</v>
      </c>
      <c r="AL18" s="180">
        <f>'Sheet 4_Revenue'!AG41</f>
        <v>0</v>
      </c>
      <c r="AM18" s="180">
        <f>'Sheet 4_Revenue'!AH41</f>
        <v>0</v>
      </c>
      <c r="AN18" s="180">
        <f>'Sheet 4_Revenue'!AI41</f>
        <v>0</v>
      </c>
      <c r="AO18" s="180">
        <f>'Sheet 4_Revenue'!AJ41</f>
        <v>0</v>
      </c>
      <c r="AP18" s="180">
        <f>'Sheet 4_Revenue'!AK41</f>
        <v>0</v>
      </c>
      <c r="AQ18" s="180">
        <f>'Sheet 4_Revenue'!AL41</f>
        <v>0</v>
      </c>
    </row>
    <row r="19" spans="1:43" s="2" customFormat="1" ht="14.4" x14ac:dyDescent="0.3">
      <c r="A19" s="69"/>
      <c r="B19" s="178" t="s">
        <v>199</v>
      </c>
      <c r="C19" s="69"/>
      <c r="D19" s="69"/>
      <c r="E19" s="69"/>
      <c r="F19" s="69"/>
      <c r="G19" s="179">
        <f t="shared" si="1"/>
        <v>2019</v>
      </c>
      <c r="H19" s="69">
        <f t="shared" si="2"/>
        <v>2034</v>
      </c>
      <c r="I19" s="69"/>
      <c r="J19" s="69"/>
      <c r="K19" s="250" t="e">
        <f ca="1">OFFSET($M19,0,analysis_start-2015,1,1)+NPV(discountrate,OFFSET($M19,0,analysis_start-2015+1,1,analysis_period-1))</f>
        <v>#VALUE!</v>
      </c>
      <c r="L19" s="188"/>
      <c r="M19" s="180">
        <f>'Sheet 4_Revenue'!H82</f>
        <v>0</v>
      </c>
      <c r="N19" s="180">
        <f>'Sheet 4_Revenue'!I82</f>
        <v>0</v>
      </c>
      <c r="O19" s="180">
        <f>'Sheet 4_Revenue'!J82</f>
        <v>0</v>
      </c>
      <c r="P19" s="180">
        <f>'Sheet 4_Revenue'!K82</f>
        <v>0</v>
      </c>
      <c r="Q19" s="180">
        <f>'Sheet 4_Revenue'!L82</f>
        <v>0</v>
      </c>
      <c r="R19" s="180">
        <f>'Sheet 4_Revenue'!M82</f>
        <v>0</v>
      </c>
      <c r="S19" s="180">
        <f>'Sheet 4_Revenue'!N82</f>
        <v>0</v>
      </c>
      <c r="T19" s="180">
        <f>'Sheet 4_Revenue'!O82</f>
        <v>0</v>
      </c>
      <c r="U19" s="180">
        <f>'Sheet 4_Revenue'!P82</f>
        <v>0</v>
      </c>
      <c r="V19" s="180">
        <f>'Sheet 4_Revenue'!Q82</f>
        <v>0</v>
      </c>
      <c r="W19" s="180">
        <f>'Sheet 4_Revenue'!R82</f>
        <v>0</v>
      </c>
      <c r="X19" s="180">
        <f>'Sheet 4_Revenue'!S82</f>
        <v>0</v>
      </c>
      <c r="Y19" s="180">
        <f>'Sheet 4_Revenue'!T82</f>
        <v>0</v>
      </c>
      <c r="Z19" s="180">
        <f>'Sheet 4_Revenue'!U82</f>
        <v>0</v>
      </c>
      <c r="AA19" s="180">
        <f>'Sheet 4_Revenue'!V82</f>
        <v>0</v>
      </c>
      <c r="AB19" s="180">
        <f>'Sheet 4_Revenue'!W82</f>
        <v>0</v>
      </c>
      <c r="AC19" s="180">
        <f>'Sheet 4_Revenue'!X82</f>
        <v>0</v>
      </c>
      <c r="AD19" s="180">
        <f>'Sheet 4_Revenue'!Y82</f>
        <v>0</v>
      </c>
      <c r="AE19" s="180">
        <f>'Sheet 4_Revenue'!Z82</f>
        <v>0</v>
      </c>
      <c r="AF19" s="180">
        <f>'Sheet 4_Revenue'!AA82</f>
        <v>0</v>
      </c>
      <c r="AG19" s="180">
        <f>'Sheet 4_Revenue'!AB82</f>
        <v>0</v>
      </c>
      <c r="AH19" s="180">
        <f>'Sheet 4_Revenue'!AC82</f>
        <v>0</v>
      </c>
      <c r="AI19" s="180">
        <f>'Sheet 4_Revenue'!AD82</f>
        <v>0</v>
      </c>
      <c r="AJ19" s="180">
        <f>'Sheet 4_Revenue'!AE82</f>
        <v>0</v>
      </c>
      <c r="AK19" s="180">
        <f>'Sheet 4_Revenue'!AF82</f>
        <v>0</v>
      </c>
      <c r="AL19" s="180">
        <f>'Sheet 4_Revenue'!AG82</f>
        <v>0</v>
      </c>
      <c r="AM19" s="180">
        <f>'Sheet 4_Revenue'!AH82</f>
        <v>0</v>
      </c>
      <c r="AN19" s="180">
        <f>'Sheet 4_Revenue'!AI82</f>
        <v>0</v>
      </c>
      <c r="AO19" s="180">
        <f>'Sheet 4_Revenue'!AJ82</f>
        <v>0</v>
      </c>
      <c r="AP19" s="180">
        <f>'Sheet 4_Revenue'!AK82</f>
        <v>0</v>
      </c>
      <c r="AQ19" s="180">
        <f>'Sheet 4_Revenue'!AL82</f>
        <v>0</v>
      </c>
    </row>
    <row r="20" spans="1:43" s="2" customFormat="1" ht="14.4" x14ac:dyDescent="0.3">
      <c r="A20" s="69"/>
      <c r="B20" s="181" t="s">
        <v>200</v>
      </c>
      <c r="C20" s="182"/>
      <c r="D20" s="182"/>
      <c r="E20" s="182"/>
      <c r="F20" s="182"/>
      <c r="G20" s="189"/>
      <c r="H20" s="182"/>
      <c r="I20" s="182"/>
      <c r="J20" s="182"/>
      <c r="K20" s="251" t="e">
        <f ca="1">OFFSET($M20,0,analysis_start-2015,1,1)+NPV(discountrate,OFFSET($M20,0,analysis_start-2015+1,1,analysis_period-1))</f>
        <v>#VALUE!</v>
      </c>
      <c r="L20" s="190"/>
      <c r="M20" s="183">
        <f>SUM(M18:M19)</f>
        <v>0</v>
      </c>
      <c r="N20" s="183">
        <f t="shared" ref="N20:AQ20" si="3">SUM(N18:N19)</f>
        <v>0</v>
      </c>
      <c r="O20" s="183">
        <f t="shared" si="3"/>
        <v>0</v>
      </c>
      <c r="P20" s="183">
        <f t="shared" si="3"/>
        <v>0</v>
      </c>
      <c r="Q20" s="183">
        <f t="shared" si="3"/>
        <v>0</v>
      </c>
      <c r="R20" s="183">
        <f t="shared" si="3"/>
        <v>0</v>
      </c>
      <c r="S20" s="183">
        <f t="shared" si="3"/>
        <v>0</v>
      </c>
      <c r="T20" s="183">
        <f t="shared" si="3"/>
        <v>0</v>
      </c>
      <c r="U20" s="183">
        <f t="shared" si="3"/>
        <v>0</v>
      </c>
      <c r="V20" s="183">
        <f t="shared" si="3"/>
        <v>0</v>
      </c>
      <c r="W20" s="183">
        <f t="shared" si="3"/>
        <v>0</v>
      </c>
      <c r="X20" s="183">
        <f t="shared" si="3"/>
        <v>0</v>
      </c>
      <c r="Y20" s="183">
        <f t="shared" si="3"/>
        <v>0</v>
      </c>
      <c r="Z20" s="183">
        <f t="shared" si="3"/>
        <v>0</v>
      </c>
      <c r="AA20" s="183">
        <f t="shared" si="3"/>
        <v>0</v>
      </c>
      <c r="AB20" s="183">
        <f t="shared" si="3"/>
        <v>0</v>
      </c>
      <c r="AC20" s="183">
        <f t="shared" si="3"/>
        <v>0</v>
      </c>
      <c r="AD20" s="183">
        <f t="shared" si="3"/>
        <v>0</v>
      </c>
      <c r="AE20" s="183">
        <f t="shared" si="3"/>
        <v>0</v>
      </c>
      <c r="AF20" s="183">
        <f t="shared" si="3"/>
        <v>0</v>
      </c>
      <c r="AG20" s="183">
        <f t="shared" si="3"/>
        <v>0</v>
      </c>
      <c r="AH20" s="183">
        <f t="shared" si="3"/>
        <v>0</v>
      </c>
      <c r="AI20" s="183">
        <f t="shared" si="3"/>
        <v>0</v>
      </c>
      <c r="AJ20" s="183">
        <f t="shared" si="3"/>
        <v>0</v>
      </c>
      <c r="AK20" s="183">
        <f t="shared" si="3"/>
        <v>0</v>
      </c>
      <c r="AL20" s="183">
        <f t="shared" si="3"/>
        <v>0</v>
      </c>
      <c r="AM20" s="183">
        <f t="shared" si="3"/>
        <v>0</v>
      </c>
      <c r="AN20" s="183">
        <f t="shared" si="3"/>
        <v>0</v>
      </c>
      <c r="AO20" s="183">
        <f t="shared" si="3"/>
        <v>0</v>
      </c>
      <c r="AP20" s="183">
        <f t="shared" si="3"/>
        <v>0</v>
      </c>
      <c r="AQ20" s="183">
        <f t="shared" si="3"/>
        <v>0</v>
      </c>
    </row>
    <row r="21" spans="1:43" s="2" customFormat="1" ht="14.4" x14ac:dyDescent="0.3">
      <c r="A21" s="69"/>
      <c r="B21" s="218"/>
      <c r="C21" s="196"/>
      <c r="D21" s="196"/>
      <c r="E21" s="196"/>
      <c r="F21" s="196"/>
      <c r="G21" s="219"/>
      <c r="H21" s="196"/>
      <c r="I21" s="196"/>
      <c r="J21" s="196"/>
      <c r="K21" s="197"/>
      <c r="L21" s="220"/>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row>
    <row r="22" spans="1:43" s="26" customFormat="1" ht="14.4" x14ac:dyDescent="0.3">
      <c r="A22" s="238" t="s">
        <v>203</v>
      </c>
      <c r="B22" s="218"/>
      <c r="C22" s="196"/>
      <c r="D22" s="196"/>
      <c r="E22" s="196"/>
      <c r="F22" s="196"/>
      <c r="G22" s="179"/>
      <c r="H22" s="69"/>
      <c r="I22" s="196"/>
      <c r="J22" s="196"/>
      <c r="K22" s="237" t="e">
        <f ca="1">OFFSET($M22,0,analysis_start-2015,1,1)+NPV(discountrate,OFFSET($M22,0,analysis_start-2015+1,1,analysis_period-1))</f>
        <v>#VALUE!</v>
      </c>
      <c r="L22" s="221"/>
      <c r="M22" s="221">
        <f>M20-M15</f>
        <v>0</v>
      </c>
      <c r="N22" s="221">
        <f t="shared" ref="N22:AQ22" si="4">N20-N15</f>
        <v>0</v>
      </c>
      <c r="O22" s="221">
        <f t="shared" si="4"/>
        <v>0</v>
      </c>
      <c r="P22" s="221">
        <f t="shared" si="4"/>
        <v>0</v>
      </c>
      <c r="Q22" s="221">
        <f t="shared" si="4"/>
        <v>0</v>
      </c>
      <c r="R22" s="221">
        <f t="shared" si="4"/>
        <v>0</v>
      </c>
      <c r="S22" s="221">
        <f t="shared" si="4"/>
        <v>0</v>
      </c>
      <c r="T22" s="221">
        <f t="shared" si="4"/>
        <v>0</v>
      </c>
      <c r="U22" s="221">
        <f t="shared" si="4"/>
        <v>0</v>
      </c>
      <c r="V22" s="221">
        <f t="shared" si="4"/>
        <v>0</v>
      </c>
      <c r="W22" s="221">
        <f t="shared" si="4"/>
        <v>0</v>
      </c>
      <c r="X22" s="221">
        <f t="shared" si="4"/>
        <v>0</v>
      </c>
      <c r="Y22" s="221">
        <f t="shared" si="4"/>
        <v>0</v>
      </c>
      <c r="Z22" s="221">
        <f t="shared" si="4"/>
        <v>0</v>
      </c>
      <c r="AA22" s="221">
        <f t="shared" si="4"/>
        <v>0</v>
      </c>
      <c r="AB22" s="221">
        <f t="shared" si="4"/>
        <v>0</v>
      </c>
      <c r="AC22" s="221">
        <f t="shared" si="4"/>
        <v>0</v>
      </c>
      <c r="AD22" s="221">
        <f t="shared" si="4"/>
        <v>0</v>
      </c>
      <c r="AE22" s="221">
        <f t="shared" si="4"/>
        <v>0</v>
      </c>
      <c r="AF22" s="221">
        <f t="shared" si="4"/>
        <v>0</v>
      </c>
      <c r="AG22" s="221">
        <f t="shared" si="4"/>
        <v>0</v>
      </c>
      <c r="AH22" s="221">
        <f t="shared" si="4"/>
        <v>0</v>
      </c>
      <c r="AI22" s="221">
        <f t="shared" si="4"/>
        <v>0</v>
      </c>
      <c r="AJ22" s="221">
        <f t="shared" si="4"/>
        <v>0</v>
      </c>
      <c r="AK22" s="221">
        <f t="shared" si="4"/>
        <v>0</v>
      </c>
      <c r="AL22" s="221">
        <f t="shared" si="4"/>
        <v>0</v>
      </c>
      <c r="AM22" s="221">
        <f t="shared" si="4"/>
        <v>0</v>
      </c>
      <c r="AN22" s="221">
        <f t="shared" si="4"/>
        <v>0</v>
      </c>
      <c r="AO22" s="221">
        <f t="shared" si="4"/>
        <v>0</v>
      </c>
      <c r="AP22" s="221">
        <f t="shared" si="4"/>
        <v>0</v>
      </c>
      <c r="AQ22" s="221">
        <f t="shared" si="4"/>
        <v>0</v>
      </c>
    </row>
    <row r="23" spans="1:43" s="2" customFormat="1" ht="14.4" x14ac:dyDescent="0.3">
      <c r="A23" s="69"/>
      <c r="B23" s="191"/>
      <c r="C23" s="192"/>
      <c r="D23" s="192"/>
      <c r="E23" s="192"/>
      <c r="F23" s="192"/>
      <c r="G23" s="192"/>
      <c r="H23" s="192"/>
      <c r="I23" s="192"/>
      <c r="J23" s="192"/>
      <c r="K23" s="193"/>
      <c r="L23" s="194"/>
      <c r="M23" s="197"/>
      <c r="N23" s="197"/>
      <c r="O23" s="197"/>
      <c r="P23" s="197"/>
      <c r="Q23" s="197"/>
      <c r="R23" s="197"/>
      <c r="S23" s="197"/>
      <c r="T23" s="197"/>
      <c r="U23" s="197"/>
      <c r="V23" s="197"/>
      <c r="W23" s="197"/>
      <c r="X23" s="197"/>
      <c r="Y23" s="197"/>
      <c r="Z23" s="197"/>
      <c r="AA23" s="197"/>
      <c r="AB23" s="197"/>
      <c r="AC23" s="198"/>
      <c r="AD23" s="198"/>
      <c r="AE23" s="198"/>
      <c r="AF23" s="198"/>
      <c r="AG23" s="198"/>
      <c r="AH23" s="198"/>
      <c r="AI23" s="198"/>
      <c r="AJ23" s="198"/>
      <c r="AK23" s="198"/>
      <c r="AL23" s="198"/>
      <c r="AM23" s="198"/>
      <c r="AN23" s="198"/>
      <c r="AO23" s="198"/>
      <c r="AP23" s="198"/>
      <c r="AQ23" s="198"/>
    </row>
    <row r="24" spans="1:43" s="249" customFormat="1" x14ac:dyDescent="0.3">
      <c r="A24" s="244" t="s">
        <v>15</v>
      </c>
      <c r="B24" s="90"/>
      <c r="C24" s="90"/>
      <c r="D24" s="90"/>
      <c r="E24" s="90"/>
      <c r="F24" s="90"/>
      <c r="G24" s="90"/>
      <c r="H24" s="90"/>
      <c r="I24" s="245"/>
      <c r="J24" s="90"/>
      <c r="K24" s="246" t="e">
        <f ca="1">OFFSET($M24,0,analysis_start-2015,1,1)+NPV(discountrate,OFFSET($M24,0,analysis_start-2015+1,1,analysis_period-1))</f>
        <v>#VALUE!</v>
      </c>
      <c r="L24" s="247"/>
      <c r="M24" s="248">
        <f>(M20-'Sheet 5_Base Case'!M20)-(M15-'Sheet 5_Base Case'!M15)</f>
        <v>0</v>
      </c>
      <c r="N24" s="248">
        <f>(N20-'Sheet 5_Base Case'!N20)-(N15-'Sheet 5_Base Case'!N15)</f>
        <v>0</v>
      </c>
      <c r="O24" s="248">
        <f>(O20-'Sheet 5_Base Case'!O20)-(O15-'Sheet 5_Base Case'!O15)</f>
        <v>0</v>
      </c>
      <c r="P24" s="248">
        <f>(P20-'Sheet 5_Base Case'!P20)-(P15-'Sheet 5_Base Case'!P15)</f>
        <v>0</v>
      </c>
      <c r="Q24" s="248">
        <f>(Q20-'Sheet 5_Base Case'!Q20)-(Q15-'Sheet 5_Base Case'!Q15)</f>
        <v>0</v>
      </c>
      <c r="R24" s="248">
        <f>(R20-'Sheet 5_Base Case'!R20)-(R15-'Sheet 5_Base Case'!R15)</f>
        <v>0</v>
      </c>
      <c r="S24" s="248">
        <f>(S20-'Sheet 5_Base Case'!S20)-(S15-'Sheet 5_Base Case'!S15)</f>
        <v>0</v>
      </c>
      <c r="T24" s="248">
        <f>(T20-'Sheet 5_Base Case'!T20)-(T15-'Sheet 5_Base Case'!T15)</f>
        <v>0</v>
      </c>
      <c r="U24" s="248">
        <f>(U20-'Sheet 5_Base Case'!U20)-(U15-'Sheet 5_Base Case'!U15)</f>
        <v>0</v>
      </c>
      <c r="V24" s="248">
        <f>(V20-'Sheet 5_Base Case'!V20)-(V15-'Sheet 5_Base Case'!V15)</f>
        <v>0</v>
      </c>
      <c r="W24" s="248">
        <f>(W20-'Sheet 5_Base Case'!W20)-(W15-'Sheet 5_Base Case'!W15)</f>
        <v>0</v>
      </c>
      <c r="X24" s="248">
        <f>(X20-'Sheet 5_Base Case'!X20)-(X15-'Sheet 5_Base Case'!X15)</f>
        <v>0</v>
      </c>
      <c r="Y24" s="248">
        <f>(Y20-'Sheet 5_Base Case'!Y20)-(Y15-'Sheet 5_Base Case'!Y15)</f>
        <v>0</v>
      </c>
      <c r="Z24" s="248">
        <f>(Z20-'Sheet 5_Base Case'!Z20)-(Z15-'Sheet 5_Base Case'!Z15)</f>
        <v>0</v>
      </c>
      <c r="AA24" s="248">
        <f>(AA20-'Sheet 5_Base Case'!AA20)-(AA15-'Sheet 5_Base Case'!AA15)</f>
        <v>0</v>
      </c>
      <c r="AB24" s="248">
        <f>(AB20-'Sheet 5_Base Case'!AB20)-(AB15-'Sheet 5_Base Case'!AB15)</f>
        <v>0</v>
      </c>
      <c r="AC24" s="248">
        <f>(AC20-'Sheet 5_Base Case'!AC20)-(AC15-'Sheet 5_Base Case'!AC15)</f>
        <v>0</v>
      </c>
      <c r="AD24" s="248">
        <f>(AD20-'Sheet 5_Base Case'!AD20)-(AD15-'Sheet 5_Base Case'!AD15)</f>
        <v>0</v>
      </c>
      <c r="AE24" s="248">
        <f>(AE20-'Sheet 5_Base Case'!AE20)-(AE15-'Sheet 5_Base Case'!AE15)</f>
        <v>0</v>
      </c>
      <c r="AF24" s="248">
        <f>(AF20-'Sheet 5_Base Case'!AF20)-(AF15-'Sheet 5_Base Case'!AF15)</f>
        <v>0</v>
      </c>
      <c r="AG24" s="248">
        <f>(AG20-'Sheet 5_Base Case'!AG20)-(AG15-'Sheet 5_Base Case'!AG15)</f>
        <v>0</v>
      </c>
      <c r="AH24" s="248">
        <f>(AH20-'Sheet 5_Base Case'!AH20)-(AH15-'Sheet 5_Base Case'!AH15)</f>
        <v>0</v>
      </c>
      <c r="AI24" s="248">
        <f>(AI20-'Sheet 5_Base Case'!AI20)-(AI15-'Sheet 5_Base Case'!AI15)</f>
        <v>0</v>
      </c>
      <c r="AJ24" s="248">
        <f>(AJ20-'Sheet 5_Base Case'!AJ20)-(AJ15-'Sheet 5_Base Case'!AJ15)</f>
        <v>0</v>
      </c>
      <c r="AK24" s="248">
        <f>(AK20-'Sheet 5_Base Case'!AK20)-(AK15-'Sheet 5_Base Case'!AK15)</f>
        <v>0</v>
      </c>
      <c r="AL24" s="248">
        <f>(AL20-'Sheet 5_Base Case'!AL20)-(AL15-'Sheet 5_Base Case'!AL15)</f>
        <v>0</v>
      </c>
      <c r="AM24" s="248">
        <f>(AM20-'Sheet 5_Base Case'!AM20)-(AM15-'Sheet 5_Base Case'!AM15)</f>
        <v>0</v>
      </c>
      <c r="AN24" s="248">
        <f>(AN20-'Sheet 5_Base Case'!AN20)-(AN15-'Sheet 5_Base Case'!AN15)</f>
        <v>0</v>
      </c>
      <c r="AO24" s="248">
        <f>(AO20-'Sheet 5_Base Case'!AO20)-(AO15-'Sheet 5_Base Case'!AO15)</f>
        <v>0</v>
      </c>
      <c r="AP24" s="248">
        <f>(AP20-'Sheet 5_Base Case'!AP20)-(AP15-'Sheet 5_Base Case'!AP15)</f>
        <v>0</v>
      </c>
      <c r="AQ24" s="248">
        <f>(AQ20-'Sheet 5_Base Case'!AQ20)-(AQ15-'Sheet 5_Base Case'!AQ15)</f>
        <v>0</v>
      </c>
    </row>
    <row r="26" spans="1:43" ht="16.2" thickBot="1" x14ac:dyDescent="0.35">
      <c r="A26" s="222" t="s">
        <v>160</v>
      </c>
      <c r="B26" s="222"/>
      <c r="C26" s="222"/>
      <c r="D26" s="223"/>
    </row>
    <row r="27" spans="1:43" ht="15.6" x14ac:dyDescent="0.3">
      <c r="A27" s="225" t="s">
        <v>204</v>
      </c>
      <c r="B27" s="226"/>
      <c r="C27" s="226"/>
      <c r="D27" s="227"/>
    </row>
    <row r="28" spans="1:43" x14ac:dyDescent="0.3">
      <c r="A28" s="228" t="s">
        <v>206</v>
      </c>
      <c r="B28" s="229" t="str">
        <f>discountrate</f>
        <v>XXX</v>
      </c>
      <c r="C28" s="196"/>
      <c r="D28" s="230" t="e">
        <f ca="1">OFFSET($M22,0,analysis_start-2015,1,1)+NPV(discountrate,OFFSET($M22,0,analysis_start-2015+1,1,analysis_period-1))</f>
        <v>#VALUE!</v>
      </c>
    </row>
    <row r="29" spans="1:43" x14ac:dyDescent="0.3">
      <c r="A29" s="228" t="s">
        <v>206</v>
      </c>
      <c r="B29" s="229" t="str">
        <f>discountrate_low</f>
        <v>XXX</v>
      </c>
      <c r="C29" s="196"/>
      <c r="D29" s="230" t="e">
        <f ca="1">OFFSET($M22,0,analysis_start-2015,1,1)+NPV(discountrate_low,OFFSET($M22,0,analysis_start-2015+1,1,analysis_period-1))</f>
        <v>#VALUE!</v>
      </c>
    </row>
    <row r="30" spans="1:43" x14ac:dyDescent="0.3">
      <c r="A30" s="228" t="s">
        <v>206</v>
      </c>
      <c r="B30" s="229" t="str">
        <f>discountrate_high</f>
        <v>XXX</v>
      </c>
      <c r="C30" s="196"/>
      <c r="D30" s="230" t="e">
        <f ca="1">OFFSET($M22,0,analysis_start-2015,1,1)+NPV(discountrate_high,OFFSET($M22,0,analysis_start-2015+1,1,analysis_period-1))</f>
        <v>#VALUE!</v>
      </c>
    </row>
    <row r="31" spans="1:43" ht="15.6" x14ac:dyDescent="0.3">
      <c r="A31" s="231" t="s">
        <v>205</v>
      </c>
      <c r="B31" s="196"/>
      <c r="C31" s="196"/>
      <c r="D31" s="232"/>
    </row>
    <row r="32" spans="1:43" x14ac:dyDescent="0.3">
      <c r="A32" s="228" t="s">
        <v>206</v>
      </c>
      <c r="B32" s="229" t="str">
        <f>discountrate</f>
        <v>XXX</v>
      </c>
      <c r="C32" s="196"/>
      <c r="D32" s="230" t="e">
        <f ca="1">OFFSET($M24,0,analysis_start-2015,1,1)+NPV(discountrate,OFFSET($M24,0,analysis_start-2015+1,1,analysis_period-1))</f>
        <v>#VALUE!</v>
      </c>
    </row>
    <row r="33" spans="1:4" x14ac:dyDescent="0.3">
      <c r="A33" s="228" t="s">
        <v>206</v>
      </c>
      <c r="B33" s="229" t="str">
        <f>discountrate_low</f>
        <v>XXX</v>
      </c>
      <c r="C33" s="196"/>
      <c r="D33" s="230" t="e">
        <f ca="1">OFFSET($M24,0,analysis_start-2015,1,1)+NPV(discountrate_low,OFFSET($M24,0,analysis_start-2015+1,1,analysis_period-1))</f>
        <v>#VALUE!</v>
      </c>
    </row>
    <row r="34" spans="1:4" ht="14.4" thickBot="1" x14ac:dyDescent="0.35">
      <c r="A34" s="233" t="s">
        <v>206</v>
      </c>
      <c r="B34" s="234" t="str">
        <f>discountrate_high</f>
        <v>XXX</v>
      </c>
      <c r="C34" s="235"/>
      <c r="D34" s="236" t="e">
        <f ca="1">OFFSET($M24,0,analysis_start-2015,1,1)+NPV(discountrate_high,OFFSET($M24,0,analysis_start-2015+1,1,analysis_period-1))</f>
        <v>#VALUE!</v>
      </c>
    </row>
  </sheetData>
  <pageMargins left="0.70866141732283472" right="0.70866141732283472" top="0.74803149606299213" bottom="0.74803149606299213" header="0.31496062992125984" footer="0.31496062992125984"/>
  <pageSetup paperSize="9" scale="26" orientation="landscape" r:id="rId1"/>
  <colBreaks count="2" manualBreakCount="2">
    <brk id="5"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Results</vt:lpstr>
      <vt:lpstr>Sheet 1_Overarching Assumptions</vt:lpstr>
      <vt:lpstr>Sheet_2 Inputs &amp; Outputs (t)</vt:lpstr>
      <vt:lpstr>Sheet_3 Capex and Opex Costs</vt:lpstr>
      <vt:lpstr>Sheet 4_Revenue</vt:lpstr>
      <vt:lpstr>Sheet 5_Base Case</vt:lpstr>
      <vt:lpstr>Sheet 6_Scenario 1</vt:lpstr>
      <vt:lpstr>Sheet 7_Scenario 2</vt:lpstr>
      <vt:lpstr>Sheet 8_Financial Analysis</vt:lpstr>
      <vt:lpstr>'Sheet 8_Financial Analysis'!_ftn1</vt:lpstr>
      <vt:lpstr>'Sheet 8_Financial Analysis'!_ftn2</vt:lpstr>
      <vt:lpstr>'Sheet 8_Financial Analysis'!_ftn3</vt:lpstr>
      <vt:lpstr>'Sheet 8_Financial Analysis'!_ftn4</vt:lpstr>
      <vt:lpstr>'Sheet 8_Financial Analysis'!_ftnref1</vt:lpstr>
      <vt:lpstr>'Sheet 8_Financial Analysis'!_ftnref2</vt:lpstr>
      <vt:lpstr>'Sheet 8_Financial Analysis'!_ftnref3</vt:lpstr>
      <vt:lpstr>'Sheet 8_Financial Analysis'!_ftnref4</vt:lpstr>
      <vt:lpstr>analysis_period</vt:lpstr>
      <vt:lpstr>analysis_start</vt:lpstr>
      <vt:lpstr>discountrate</vt:lpstr>
      <vt:lpstr>discountrate_high</vt:lpstr>
      <vt:lpstr>discountrate_low</vt:lpstr>
      <vt:lpstr>Inflation_rate</vt:lpstr>
      <vt:lpstr>'Sheet 8_Financial Analysis'!OLE_LINK1</vt:lpstr>
      <vt:lpstr>Results!Print_Area</vt:lpstr>
      <vt:lpstr>'Sheet 1_Overarching Assumptions'!Print_Area</vt:lpstr>
      <vt:lpstr>'Sheet 4_Revenue'!Print_Area</vt:lpstr>
      <vt:lpstr>'Sheet 5_Base Case'!Print_Area</vt:lpstr>
      <vt:lpstr>'Sheet 6_Scenario 1'!Print_Area</vt:lpstr>
      <vt:lpstr>'Sheet 7_Scenario 2'!Print_Area</vt:lpstr>
      <vt:lpstr>'Sheet_3 Capex and Opex Costs'!Print_Area</vt:lpstr>
      <vt:lpstr>Product_Options</vt:lpstr>
      <vt:lpstr>test_options</vt:lpstr>
    </vt:vector>
  </TitlesOfParts>
  <Manager>Marsden Jacob</Manager>
  <Company>Marsden Jacob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Financial Analysis Template - Organics Infrastructure</dc:title>
  <dc:subject>2017 Financial Analysis - Organics Infrastructure</dc:subject>
  <dc:creator>Rod Carr</dc:creator>
  <cp:keywords>Environmental Trust, Organics Infrastructure, Grants and Funding, Financial Analysis Template</cp:keywords>
  <cp:lastModifiedBy>Suzzanah Aslin</cp:lastModifiedBy>
  <cp:lastPrinted>2014-10-02T03:46:06Z</cp:lastPrinted>
  <dcterms:created xsi:type="dcterms:W3CDTF">2013-03-06T22:26:18Z</dcterms:created>
  <dcterms:modified xsi:type="dcterms:W3CDTF">2019-06-17T04:03:04Z</dcterms:modified>
  <cp:category>Grants and funding</cp:category>
</cp:coreProperties>
</file>