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SPD Environmental Trust - Restricted\PUBLICATION - PROD\Web Material\2016\Waste - Problem Waste\ROUND 2 DOCS\FOR APPROVAL BY BS\APPROVED\"/>
    </mc:Choice>
  </mc:AlternateContent>
  <bookViews>
    <workbookView xWindow="480" yWindow="360" windowWidth="19160" windowHeight="7700" tabRatio="765"/>
  </bookViews>
  <sheets>
    <sheet name="Cover" sheetId="11" r:id="rId1"/>
    <sheet name="Results" sheetId="10" r:id="rId2"/>
    <sheet name="Sheet 1_Overarching Assumptions" sheetId="4" r:id="rId3"/>
    <sheet name="Sheet_2 Inputs &amp; Outputs (t)" sheetId="13" r:id="rId4"/>
    <sheet name="Sheet_3 Capex and Opex Costs" sheetId="14" r:id="rId5"/>
    <sheet name="Sheet 4_Revenue" sheetId="15" r:id="rId6"/>
    <sheet name="Sheet 5_Base Case" sheetId="7" r:id="rId7"/>
    <sheet name="Sheet 6_Scenario 1" sheetId="5" r:id="rId8"/>
    <sheet name="Sheet 7_Financial Analysis" sheetId="12" r:id="rId9"/>
  </sheets>
  <definedNames>
    <definedName name="_xlnm._FilterDatabase" localSheetId="2" hidden="1">'Sheet 1_Overarching Assumptions'!#REF!</definedName>
    <definedName name="_ftn1" localSheetId="8">'Sheet 7_Financial Analysis'!$A$9</definedName>
    <definedName name="_ftn2" localSheetId="8">'Sheet 7_Financial Analysis'!$A$10</definedName>
    <definedName name="_ftn3" localSheetId="8">'Sheet 7_Financial Analysis'!$A$33</definedName>
    <definedName name="_ftn4" localSheetId="8">'Sheet 7_Financial Analysis'!$A$34</definedName>
    <definedName name="_ftnref1" localSheetId="8">'Sheet 7_Financial Analysis'!$A$4</definedName>
    <definedName name="_ftnref2" localSheetId="8">'Sheet 7_Financial Analysis'!$A$5</definedName>
    <definedName name="_ftnref3" localSheetId="8">'Sheet 7_Financial Analysis'!$A$15</definedName>
    <definedName name="_ftnref4" localSheetId="8">'Sheet 7_Financial Analysis'!$A$23</definedName>
    <definedName name="analysis_period">'Sheet 1_Overarching Assumptions'!$C$16</definedName>
    <definedName name="analysis_start">'Sheet 1_Overarching Assumptions'!$C$17</definedName>
    <definedName name="discountrate">'Sheet 1_Overarching Assumptions'!$C$13</definedName>
    <definedName name="discountrate_high">'Sheet 1_Overarching Assumptions'!$C$15</definedName>
    <definedName name="discountrate_low">'Sheet 1_Overarching Assumptions'!$C$14</definedName>
    <definedName name="Inflation_rate">'Sheet 1_Overarching Assumptions'!$C$18</definedName>
    <definedName name="OLE_LINK1" localSheetId="8">'Sheet 7_Financial Analysis'!$A$1</definedName>
    <definedName name="_xlnm.Print_Area" localSheetId="1">Results!$A$1:$F$31</definedName>
    <definedName name="_xlnm.Print_Area" localSheetId="2">'Sheet 1_Overarching Assumptions'!$A$1:$J$19</definedName>
    <definedName name="_xlnm.Print_Area" localSheetId="5">'Sheet 4_Revenue'!$A$1:$AL$65</definedName>
    <definedName name="_xlnm.Print_Area" localSheetId="6">'Sheet 5_Base Case'!$A$1:$AQ$20</definedName>
    <definedName name="_xlnm.Print_Area" localSheetId="7">'Sheet 6_Scenario 1'!$A$1:$AQ$35</definedName>
    <definedName name="_xlnm.Print_Area" localSheetId="4">'Sheet_3 Capex and Opex Costs'!$A$1:$AK$84</definedName>
    <definedName name="Product_Options">'Sheet_2 Inputs &amp; Outputs (t)'!$B$41:$B$45</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(t)'!$B$79:$B$82</definedName>
  </definedNames>
  <calcPr calcId="152511"/>
</workbook>
</file>

<file path=xl/calcChain.xml><?xml version="1.0" encoding="utf-8"?>
<calcChain xmlns="http://schemas.openxmlformats.org/spreadsheetml/2006/main">
  <c r="H34" i="15" l="1"/>
  <c r="H33" i="15"/>
  <c r="H32" i="15"/>
  <c r="H31" i="15"/>
  <c r="C25" i="15"/>
  <c r="C30" i="15"/>
  <c r="C31" i="15"/>
  <c r="C32" i="15"/>
  <c r="C33" i="15"/>
  <c r="C34" i="15"/>
  <c r="C35" i="15"/>
  <c r="H73" i="13"/>
  <c r="I73" i="13"/>
  <c r="J73" i="13"/>
  <c r="K73" i="13"/>
  <c r="L73" i="13"/>
  <c r="M73" i="13"/>
  <c r="N73" i="13"/>
  <c r="O73" i="13"/>
  <c r="P73" i="13"/>
  <c r="Q73" i="13"/>
  <c r="R73" i="13"/>
  <c r="S73" i="13"/>
  <c r="T73" i="13"/>
  <c r="U73" i="13"/>
  <c r="V73" i="13"/>
  <c r="W73" i="13"/>
  <c r="X73" i="13"/>
  <c r="Y73" i="13"/>
  <c r="Z73" i="13"/>
  <c r="AA73" i="13"/>
  <c r="AB73" i="13"/>
  <c r="AC73" i="13"/>
  <c r="AD73" i="13"/>
  <c r="AE73" i="13"/>
  <c r="AF73" i="13"/>
  <c r="AG73" i="13"/>
  <c r="AH73" i="13"/>
  <c r="AI73" i="13"/>
  <c r="AJ73" i="13"/>
  <c r="AK73" i="13"/>
  <c r="G73" i="13"/>
  <c r="H55" i="13"/>
  <c r="I55" i="13"/>
  <c r="J55" i="13"/>
  <c r="K55" i="13"/>
  <c r="L55" i="13"/>
  <c r="M55" i="13"/>
  <c r="N55" i="13"/>
  <c r="O55" i="13"/>
  <c r="P55" i="13"/>
  <c r="Q55" i="13"/>
  <c r="R55" i="13"/>
  <c r="S55" i="13"/>
  <c r="T55" i="13"/>
  <c r="U55" i="13"/>
  <c r="V55" i="13"/>
  <c r="W55" i="13"/>
  <c r="X55" i="13"/>
  <c r="Y55" i="13"/>
  <c r="Z55" i="13"/>
  <c r="AA55" i="13"/>
  <c r="AB55" i="13"/>
  <c r="AC55" i="13"/>
  <c r="AD55" i="13"/>
  <c r="AE55" i="13"/>
  <c r="AF55" i="13"/>
  <c r="AG55" i="13"/>
  <c r="AH55" i="13"/>
  <c r="AI55" i="13"/>
  <c r="AJ55" i="13"/>
  <c r="AK55" i="13"/>
  <c r="G55" i="13"/>
  <c r="H24" i="13"/>
  <c r="I24" i="13" s="1"/>
  <c r="J24" i="13" s="1"/>
  <c r="K24" i="13" s="1"/>
  <c r="L24" i="13" s="1"/>
  <c r="M24" i="13" s="1"/>
  <c r="N24" i="13" s="1"/>
  <c r="O24" i="13" s="1"/>
  <c r="P24" i="13" s="1"/>
  <c r="Q24" i="13" s="1"/>
  <c r="R24" i="13" s="1"/>
  <c r="S24" i="13" s="1"/>
  <c r="T24" i="13" s="1"/>
  <c r="U24" i="13" s="1"/>
  <c r="V24" i="13" s="1"/>
  <c r="W24" i="13" s="1"/>
  <c r="X24" i="13" s="1"/>
  <c r="Y24" i="13" s="1"/>
  <c r="Z24" i="13" s="1"/>
  <c r="AA24" i="13" s="1"/>
  <c r="AB24" i="13" s="1"/>
  <c r="AC24" i="13" s="1"/>
  <c r="AD24" i="13" s="1"/>
  <c r="AE24" i="13" s="1"/>
  <c r="AF24" i="13" s="1"/>
  <c r="AG24" i="13" s="1"/>
  <c r="AH24" i="13" s="1"/>
  <c r="AI24" i="13" s="1"/>
  <c r="AJ24" i="13" s="1"/>
  <c r="AK24" i="13" s="1"/>
  <c r="H25" i="13"/>
  <c r="I25" i="13" s="1"/>
  <c r="J25" i="13" s="1"/>
  <c r="K25" i="13" s="1"/>
  <c r="L25" i="13" s="1"/>
  <c r="M25" i="13" s="1"/>
  <c r="N25" i="13" s="1"/>
  <c r="O25" i="13" s="1"/>
  <c r="P25" i="13" s="1"/>
  <c r="Q25" i="13" s="1"/>
  <c r="R25" i="13" s="1"/>
  <c r="S25" i="13" s="1"/>
  <c r="T25" i="13" s="1"/>
  <c r="U25" i="13" s="1"/>
  <c r="V25" i="13" s="1"/>
  <c r="W25" i="13" s="1"/>
  <c r="X25" i="13" s="1"/>
  <c r="Y25" i="13" s="1"/>
  <c r="Z25" i="13" s="1"/>
  <c r="AA25" i="13" s="1"/>
  <c r="AB25" i="13" s="1"/>
  <c r="AC25" i="13" s="1"/>
  <c r="AD25" i="13" s="1"/>
  <c r="AE25" i="13" s="1"/>
  <c r="AF25" i="13" s="1"/>
  <c r="AG25" i="13" s="1"/>
  <c r="AH25" i="13" s="1"/>
  <c r="AI25" i="13" s="1"/>
  <c r="AJ25" i="13" s="1"/>
  <c r="AK25" i="13" s="1"/>
  <c r="H26" i="13"/>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H27" i="13"/>
  <c r="I27" i="13" s="1"/>
  <c r="J27" i="13" s="1"/>
  <c r="K27" i="13" s="1"/>
  <c r="L27" i="13" s="1"/>
  <c r="M27" i="13" s="1"/>
  <c r="N27" i="13" s="1"/>
  <c r="O27" i="13" s="1"/>
  <c r="P27" i="13" s="1"/>
  <c r="Q27" i="13" s="1"/>
  <c r="R27" i="13" s="1"/>
  <c r="S27" i="13" s="1"/>
  <c r="T27" i="13" s="1"/>
  <c r="U27" i="13" s="1"/>
  <c r="V27" i="13" s="1"/>
  <c r="W27" i="13" s="1"/>
  <c r="X27" i="13" s="1"/>
  <c r="Y27" i="13" s="1"/>
  <c r="Z27" i="13" s="1"/>
  <c r="AA27" i="13" s="1"/>
  <c r="AB27" i="13" s="1"/>
  <c r="AC27" i="13" s="1"/>
  <c r="AD27" i="13" s="1"/>
  <c r="AE27" i="13" s="1"/>
  <c r="AF27" i="13" s="1"/>
  <c r="AG27" i="13" s="1"/>
  <c r="AH27" i="13" s="1"/>
  <c r="AI27" i="13" s="1"/>
  <c r="AJ27" i="13" s="1"/>
  <c r="AK27" i="13" s="1"/>
  <c r="H28" i="13"/>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AH28" i="13" s="1"/>
  <c r="AI28" i="13" s="1"/>
  <c r="AJ28" i="13" s="1"/>
  <c r="AK28" i="13" s="1"/>
  <c r="H29" i="13"/>
  <c r="I29" i="13" s="1"/>
  <c r="J29" i="13" s="1"/>
  <c r="K29" i="13" s="1"/>
  <c r="L29" i="13" s="1"/>
  <c r="M29" i="13" s="1"/>
  <c r="N29" i="13" s="1"/>
  <c r="O29" i="13" s="1"/>
  <c r="P29" i="13" s="1"/>
  <c r="Q29" i="13" s="1"/>
  <c r="R29" i="13" s="1"/>
  <c r="S29" i="13" s="1"/>
  <c r="T29" i="13" s="1"/>
  <c r="U29" i="13" s="1"/>
  <c r="V29" i="13" s="1"/>
  <c r="W29" i="13" s="1"/>
  <c r="X29" i="13" s="1"/>
  <c r="Y29" i="13" s="1"/>
  <c r="Z29" i="13" s="1"/>
  <c r="AA29" i="13" s="1"/>
  <c r="AB29" i="13" s="1"/>
  <c r="AC29" i="13" s="1"/>
  <c r="AD29" i="13" s="1"/>
  <c r="AE29" i="13" s="1"/>
  <c r="AF29" i="13" s="1"/>
  <c r="AG29" i="13" s="1"/>
  <c r="AH29" i="13" s="1"/>
  <c r="AI29" i="13" s="1"/>
  <c r="AJ29" i="13" s="1"/>
  <c r="AK29" i="13" s="1"/>
  <c r="H30" i="13"/>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F30" i="13" s="1"/>
  <c r="AG30" i="13" s="1"/>
  <c r="AH30" i="13" s="1"/>
  <c r="AI30" i="13" s="1"/>
  <c r="AJ30" i="13" s="1"/>
  <c r="AK30" i="13" s="1"/>
  <c r="H31" i="13"/>
  <c r="I31" i="13" s="1"/>
  <c r="J31" i="13" s="1"/>
  <c r="K31" i="13" s="1"/>
  <c r="L31" i="13" s="1"/>
  <c r="M31" i="13" s="1"/>
  <c r="N31" i="13" s="1"/>
  <c r="O31" i="13" s="1"/>
  <c r="P31" i="13" s="1"/>
  <c r="Q31" i="13" s="1"/>
  <c r="R31" i="13" s="1"/>
  <c r="S31" i="13" s="1"/>
  <c r="T31" i="13" s="1"/>
  <c r="U31" i="13" s="1"/>
  <c r="V31" i="13" s="1"/>
  <c r="W31" i="13" s="1"/>
  <c r="X31" i="13" s="1"/>
  <c r="Y31" i="13" s="1"/>
  <c r="Z31" i="13" s="1"/>
  <c r="AA31" i="13" s="1"/>
  <c r="AB31" i="13" s="1"/>
  <c r="AC31" i="13" s="1"/>
  <c r="AD31" i="13" s="1"/>
  <c r="AE31" i="13" s="1"/>
  <c r="AF31" i="13" s="1"/>
  <c r="AG31" i="13" s="1"/>
  <c r="AH31" i="13" s="1"/>
  <c r="AI31" i="13" s="1"/>
  <c r="AJ31" i="13" s="1"/>
  <c r="AK31" i="13" s="1"/>
  <c r="H32" i="13"/>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AG32" i="13" s="1"/>
  <c r="AH32" i="13" s="1"/>
  <c r="AI32" i="13" s="1"/>
  <c r="AJ32" i="13" s="1"/>
  <c r="AK32" i="13" s="1"/>
  <c r="H33" i="13"/>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D33" i="13" s="1"/>
  <c r="AE33" i="13" s="1"/>
  <c r="AF33" i="13" s="1"/>
  <c r="AG33" i="13" s="1"/>
  <c r="AH33" i="13" s="1"/>
  <c r="AI33" i="13" s="1"/>
  <c r="AJ33" i="13" s="1"/>
  <c r="AK33" i="13" s="1"/>
  <c r="H34" i="13"/>
  <c r="I34" i="13" s="1"/>
  <c r="J34" i="13" s="1"/>
  <c r="K34" i="13" s="1"/>
  <c r="L34" i="13" s="1"/>
  <c r="M34" i="13" s="1"/>
  <c r="N34" i="13" s="1"/>
  <c r="O34" i="13" s="1"/>
  <c r="P34" i="13" s="1"/>
  <c r="Q34" i="13" s="1"/>
  <c r="R34" i="13" s="1"/>
  <c r="S34" i="13" s="1"/>
  <c r="T34" i="13" s="1"/>
  <c r="U34" i="13" s="1"/>
  <c r="V34" i="13" s="1"/>
  <c r="W34" i="13" s="1"/>
  <c r="X34" i="13" s="1"/>
  <c r="Y34" i="13" s="1"/>
  <c r="Z34" i="13" s="1"/>
  <c r="AA34" i="13" s="1"/>
  <c r="AB34" i="13" s="1"/>
  <c r="AC34" i="13" s="1"/>
  <c r="AD34" i="13" s="1"/>
  <c r="AE34" i="13" s="1"/>
  <c r="AF34" i="13" s="1"/>
  <c r="AG34" i="13" s="1"/>
  <c r="AH34" i="13" s="1"/>
  <c r="AI34" i="13" s="1"/>
  <c r="AJ34" i="13" s="1"/>
  <c r="AK34" i="13" s="1"/>
  <c r="H35" i="13"/>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AG35" i="13" s="1"/>
  <c r="AH35" i="13" s="1"/>
  <c r="AI35" i="13" s="1"/>
  <c r="AJ35" i="13" s="1"/>
  <c r="AK35" i="13" s="1"/>
  <c r="H36" i="13"/>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G36" i="13" s="1"/>
  <c r="AH36" i="13" s="1"/>
  <c r="AI36" i="13" s="1"/>
  <c r="AJ36" i="13" s="1"/>
  <c r="AK36" i="13" s="1"/>
  <c r="H23" i="13"/>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AG23" i="13" s="1"/>
  <c r="AH23" i="13" s="1"/>
  <c r="AI23" i="13" s="1"/>
  <c r="AJ23" i="13" s="1"/>
  <c r="AK23" i="13" s="1"/>
  <c r="H17" i="15"/>
  <c r="H16" i="15"/>
  <c r="H15" i="15"/>
  <c r="H14" i="15"/>
  <c r="C15" i="15"/>
  <c r="C16" i="15"/>
  <c r="C17" i="15"/>
  <c r="C18" i="15"/>
  <c r="C14" i="15"/>
  <c r="H49" i="14"/>
  <c r="I49" i="14" s="1"/>
  <c r="H48" i="14"/>
  <c r="I48" i="14" s="1"/>
  <c r="H70" i="14"/>
  <c r="I70" i="14" s="1"/>
  <c r="J70" i="14" s="1"/>
  <c r="K70" i="14" s="1"/>
  <c r="L70" i="14" s="1"/>
  <c r="M70" i="14" s="1"/>
  <c r="N70" i="14" s="1"/>
  <c r="O70" i="14" s="1"/>
  <c r="P70" i="14" s="1"/>
  <c r="Q70" i="14" s="1"/>
  <c r="R70" i="14" s="1"/>
  <c r="S70" i="14" s="1"/>
  <c r="T70" i="14" s="1"/>
  <c r="U70" i="14" s="1"/>
  <c r="V70" i="14" s="1"/>
  <c r="W70" i="14" s="1"/>
  <c r="X70" i="14" s="1"/>
  <c r="Y70" i="14" s="1"/>
  <c r="Z70" i="14" s="1"/>
  <c r="AA70" i="14" s="1"/>
  <c r="AB70" i="14" s="1"/>
  <c r="AC70" i="14" s="1"/>
  <c r="AD70" i="14" s="1"/>
  <c r="AE70" i="14" s="1"/>
  <c r="AF70" i="14" s="1"/>
  <c r="AG70" i="14" s="1"/>
  <c r="AH70" i="14" s="1"/>
  <c r="AI70" i="14" s="1"/>
  <c r="AJ70" i="14" s="1"/>
  <c r="AK70" i="14" s="1"/>
  <c r="H69" i="14"/>
  <c r="I69" i="14" s="1"/>
  <c r="H68" i="14"/>
  <c r="I68" i="14" s="1"/>
  <c r="J68" i="14" s="1"/>
  <c r="K68" i="14" s="1"/>
  <c r="L68" i="14" s="1"/>
  <c r="M68" i="14" s="1"/>
  <c r="N68" i="14" s="1"/>
  <c r="O68" i="14" s="1"/>
  <c r="P68" i="14" s="1"/>
  <c r="Q68" i="14" s="1"/>
  <c r="R68" i="14" s="1"/>
  <c r="S68" i="14" s="1"/>
  <c r="T68" i="14" s="1"/>
  <c r="U68" i="14" s="1"/>
  <c r="V68" i="14" s="1"/>
  <c r="W68" i="14" s="1"/>
  <c r="X68" i="14" s="1"/>
  <c r="Y68" i="14" s="1"/>
  <c r="Z68" i="14" s="1"/>
  <c r="AA68" i="14" s="1"/>
  <c r="AB68" i="14" s="1"/>
  <c r="AC68" i="14" s="1"/>
  <c r="AD68" i="14" s="1"/>
  <c r="AE68" i="14" s="1"/>
  <c r="AF68" i="14" s="1"/>
  <c r="AG68" i="14" s="1"/>
  <c r="AH68" i="14" s="1"/>
  <c r="AI68" i="14" s="1"/>
  <c r="AJ68" i="14" s="1"/>
  <c r="AK68" i="14" s="1"/>
  <c r="F25" i="14"/>
  <c r="F24" i="14"/>
  <c r="F23" i="14"/>
  <c r="F22" i="14"/>
  <c r="F21" i="14"/>
  <c r="F12" i="14"/>
  <c r="F11" i="14"/>
  <c r="F10" i="14"/>
  <c r="H8" i="13"/>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H9" i="13"/>
  <c r="I9" i="13" s="1"/>
  <c r="J9" i="13" s="1"/>
  <c r="K9" i="13" s="1"/>
  <c r="L9" i="13" s="1"/>
  <c r="M9" i="13" s="1"/>
  <c r="N9" i="13" s="1"/>
  <c r="O9" i="13" s="1"/>
  <c r="P9" i="13" s="1"/>
  <c r="Q9" i="13" s="1"/>
  <c r="R9" i="13" s="1"/>
  <c r="S9" i="13" s="1"/>
  <c r="T9" i="13" s="1"/>
  <c r="U9" i="13" s="1"/>
  <c r="V9" i="13" s="1"/>
  <c r="W9" i="13" s="1"/>
  <c r="X9" i="13" s="1"/>
  <c r="Y9" i="13" s="1"/>
  <c r="Z9" i="13" s="1"/>
  <c r="AA9" i="13" s="1"/>
  <c r="AB9" i="13" s="1"/>
  <c r="AC9" i="13" s="1"/>
  <c r="AD9" i="13" s="1"/>
  <c r="AE9" i="13" s="1"/>
  <c r="AF9" i="13" s="1"/>
  <c r="AG9" i="13" s="1"/>
  <c r="AH9" i="13" s="1"/>
  <c r="AI9" i="13" s="1"/>
  <c r="AJ9" i="13" s="1"/>
  <c r="AK9" i="13" s="1"/>
  <c r="H10" i="13"/>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AG10" i="13" s="1"/>
  <c r="AH10" i="13" s="1"/>
  <c r="AI10" i="13" s="1"/>
  <c r="AJ10" i="13" s="1"/>
  <c r="AK10" i="13" s="1"/>
  <c r="H11" i="13"/>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AJ11" i="13" s="1"/>
  <c r="AK11" i="13" s="1"/>
  <c r="H12" i="13"/>
  <c r="I12" i="13" s="1"/>
  <c r="J12" i="13" s="1"/>
  <c r="K12" i="13" s="1"/>
  <c r="L12" i="13" s="1"/>
  <c r="M12" i="13" s="1"/>
  <c r="N12" i="13" s="1"/>
  <c r="O12" i="13" s="1"/>
  <c r="P12" i="13" s="1"/>
  <c r="Q12" i="13" s="1"/>
  <c r="R12" i="13" s="1"/>
  <c r="S12" i="13" s="1"/>
  <c r="T12" i="13" s="1"/>
  <c r="U12" i="13" s="1"/>
  <c r="V12" i="13" s="1"/>
  <c r="W12" i="13" s="1"/>
  <c r="X12" i="13" s="1"/>
  <c r="Y12" i="13" s="1"/>
  <c r="Z12" i="13" s="1"/>
  <c r="AA12" i="13" s="1"/>
  <c r="AB12" i="13" s="1"/>
  <c r="AC12" i="13" s="1"/>
  <c r="AD12" i="13" s="1"/>
  <c r="AE12" i="13" s="1"/>
  <c r="AF12" i="13" s="1"/>
  <c r="AG12" i="13" s="1"/>
  <c r="AH12" i="13" s="1"/>
  <c r="AI12" i="13" s="1"/>
  <c r="AJ12" i="13" s="1"/>
  <c r="AK12" i="13" s="1"/>
  <c r="H13" i="13"/>
  <c r="I13" i="13" s="1"/>
  <c r="J13" i="13" s="1"/>
  <c r="K13" i="13" s="1"/>
  <c r="L13" i="13" s="1"/>
  <c r="M13" i="13" s="1"/>
  <c r="N13" i="13" s="1"/>
  <c r="O13" i="13" s="1"/>
  <c r="P13" i="13" s="1"/>
  <c r="Q13" i="13" s="1"/>
  <c r="R13" i="13" s="1"/>
  <c r="S13" i="13" s="1"/>
  <c r="T13" i="13" s="1"/>
  <c r="U13" i="13" s="1"/>
  <c r="V13" i="13" s="1"/>
  <c r="W13" i="13" s="1"/>
  <c r="X13" i="13" s="1"/>
  <c r="Y13" i="13" s="1"/>
  <c r="Z13" i="13" s="1"/>
  <c r="AA13" i="13" s="1"/>
  <c r="AB13" i="13" s="1"/>
  <c r="AC13" i="13" s="1"/>
  <c r="AD13" i="13" s="1"/>
  <c r="AE13" i="13" s="1"/>
  <c r="AF13" i="13" s="1"/>
  <c r="AG13" i="13" s="1"/>
  <c r="AH13" i="13" s="1"/>
  <c r="AI13" i="13" s="1"/>
  <c r="AJ13" i="13" s="1"/>
  <c r="AK13" i="13" s="1"/>
  <c r="H14" i="13"/>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AG14" i="13" s="1"/>
  <c r="AH14" i="13" s="1"/>
  <c r="AI14" i="13" s="1"/>
  <c r="AJ14" i="13" s="1"/>
  <c r="AK14" i="13" s="1"/>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H16" i="13"/>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G16" i="13" s="1"/>
  <c r="AH16" i="13" s="1"/>
  <c r="AI16" i="13" s="1"/>
  <c r="AJ16" i="13" s="1"/>
  <c r="AK16" i="13" s="1"/>
  <c r="H17" i="13"/>
  <c r="I17" i="13" s="1"/>
  <c r="J17" i="13" s="1"/>
  <c r="K17" i="13" s="1"/>
  <c r="L17" i="13" s="1"/>
  <c r="M17" i="13" s="1"/>
  <c r="N17" i="13" s="1"/>
  <c r="O17" i="13" s="1"/>
  <c r="P17" i="13" s="1"/>
  <c r="Q17" i="13" s="1"/>
  <c r="R17" i="13" s="1"/>
  <c r="S17" i="13" s="1"/>
  <c r="T17" i="13" s="1"/>
  <c r="U17" i="13" s="1"/>
  <c r="V17" i="13" s="1"/>
  <c r="W17" i="13" s="1"/>
  <c r="X17" i="13" s="1"/>
  <c r="Y17" i="13" s="1"/>
  <c r="Z17" i="13" s="1"/>
  <c r="AA17" i="13" s="1"/>
  <c r="AB17" i="13" s="1"/>
  <c r="AC17" i="13" s="1"/>
  <c r="AD17" i="13" s="1"/>
  <c r="AE17" i="13" s="1"/>
  <c r="AF17" i="13" s="1"/>
  <c r="AG17" i="13" s="1"/>
  <c r="AH17" i="13" s="1"/>
  <c r="AI17" i="13" s="1"/>
  <c r="AJ17" i="13" s="1"/>
  <c r="AK17" i="13" s="1"/>
  <c r="H18" i="13"/>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AE18" i="13" s="1"/>
  <c r="AF18" i="13" s="1"/>
  <c r="AG18" i="13" s="1"/>
  <c r="AH18" i="13" s="1"/>
  <c r="AI18" i="13" s="1"/>
  <c r="AJ18" i="13" s="1"/>
  <c r="AK18" i="13" s="1"/>
  <c r="H19" i="13"/>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J19" i="13" s="1"/>
  <c r="AK19" i="13" s="1"/>
  <c r="H7" i="13"/>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J49" i="14" l="1"/>
  <c r="K49" i="14" s="1"/>
  <c r="L49" i="14" s="1"/>
  <c r="M49" i="14" s="1"/>
  <c r="N49" i="14" s="1"/>
  <c r="O49" i="14" s="1"/>
  <c r="P49" i="14" s="1"/>
  <c r="Q49" i="14" s="1"/>
  <c r="R49" i="14" s="1"/>
  <c r="S49" i="14" s="1"/>
  <c r="T49" i="14" s="1"/>
  <c r="U49" i="14" s="1"/>
  <c r="V49" i="14" s="1"/>
  <c r="W49" i="14" s="1"/>
  <c r="X49" i="14" s="1"/>
  <c r="Y49" i="14" s="1"/>
  <c r="Z49" i="14" s="1"/>
  <c r="AA49" i="14" s="1"/>
  <c r="AB49" i="14" s="1"/>
  <c r="AC49" i="14" s="1"/>
  <c r="AD49" i="14" s="1"/>
  <c r="AE49" i="14" s="1"/>
  <c r="AF49" i="14" s="1"/>
  <c r="AG49" i="14" s="1"/>
  <c r="AH49" i="14" s="1"/>
  <c r="AI49" i="14" s="1"/>
  <c r="AJ49" i="14" s="1"/>
  <c r="AK49" i="14" s="1"/>
  <c r="J48" i="14"/>
  <c r="K48" i="14" s="1"/>
  <c r="L48" i="14" s="1"/>
  <c r="M48" i="14" s="1"/>
  <c r="N48" i="14" s="1"/>
  <c r="O48" i="14" s="1"/>
  <c r="P48" i="14" s="1"/>
  <c r="Q48" i="14" s="1"/>
  <c r="R48" i="14" s="1"/>
  <c r="S48" i="14" s="1"/>
  <c r="T48" i="14" s="1"/>
  <c r="U48" i="14" s="1"/>
  <c r="V48" i="14" s="1"/>
  <c r="W48" i="14" s="1"/>
  <c r="X48" i="14" s="1"/>
  <c r="Y48" i="14" s="1"/>
  <c r="Z48" i="14" s="1"/>
  <c r="AA48" i="14" s="1"/>
  <c r="AB48" i="14" s="1"/>
  <c r="AC48" i="14" s="1"/>
  <c r="AD48" i="14" s="1"/>
  <c r="AE48" i="14" s="1"/>
  <c r="AF48" i="14" s="1"/>
  <c r="AG48" i="14" s="1"/>
  <c r="AH48" i="14" s="1"/>
  <c r="AI48" i="14" s="1"/>
  <c r="AJ48" i="14" s="1"/>
  <c r="AK48" i="14" s="1"/>
  <c r="F70" i="14"/>
  <c r="J69" i="14"/>
  <c r="K69" i="14" s="1"/>
  <c r="L69" i="14" s="1"/>
  <c r="M69" i="14" s="1"/>
  <c r="N69" i="14" s="1"/>
  <c r="O69" i="14" s="1"/>
  <c r="P69" i="14" s="1"/>
  <c r="Q69" i="14" s="1"/>
  <c r="R69" i="14" s="1"/>
  <c r="S69" i="14" s="1"/>
  <c r="T69" i="14" s="1"/>
  <c r="U69" i="14" s="1"/>
  <c r="V69" i="14" s="1"/>
  <c r="W69" i="14" s="1"/>
  <c r="X69" i="14" s="1"/>
  <c r="Y69" i="14" s="1"/>
  <c r="Z69" i="14" s="1"/>
  <c r="AA69" i="14" s="1"/>
  <c r="AB69" i="14" s="1"/>
  <c r="AC69" i="14" s="1"/>
  <c r="AD69" i="14" s="1"/>
  <c r="AE69" i="14" s="1"/>
  <c r="AF69" i="14" s="1"/>
  <c r="AG69" i="14" s="1"/>
  <c r="AH69" i="14" s="1"/>
  <c r="AI69" i="14" s="1"/>
  <c r="AJ69" i="14" s="1"/>
  <c r="AK69" i="14" s="1"/>
  <c r="F68" i="14"/>
  <c r="H37" i="13"/>
  <c r="B34" i="5"/>
  <c r="B33" i="5"/>
  <c r="B32" i="5"/>
  <c r="B30" i="5"/>
  <c r="B29" i="5"/>
  <c r="B28" i="5"/>
  <c r="G14" i="5"/>
  <c r="H14" i="5" s="1"/>
  <c r="H33" i="14"/>
  <c r="I33" i="14" s="1"/>
  <c r="J33" i="14" s="1"/>
  <c r="K33" i="14" s="1"/>
  <c r="L33" i="14" s="1"/>
  <c r="M33" i="14" s="1"/>
  <c r="N33" i="14" s="1"/>
  <c r="O33" i="14" s="1"/>
  <c r="P33" i="14" s="1"/>
  <c r="Q33" i="14" s="1"/>
  <c r="R33" i="14" s="1"/>
  <c r="S33" i="14" s="1"/>
  <c r="T33" i="14" s="1"/>
  <c r="U33" i="14" s="1"/>
  <c r="V33" i="14" s="1"/>
  <c r="W33" i="14" s="1"/>
  <c r="X33" i="14" s="1"/>
  <c r="Y33" i="14" s="1"/>
  <c r="Z33" i="14" s="1"/>
  <c r="AA33" i="14" s="1"/>
  <c r="AB33" i="14" s="1"/>
  <c r="AC33" i="14" s="1"/>
  <c r="AD33" i="14" s="1"/>
  <c r="AE33" i="14" s="1"/>
  <c r="AF33" i="14" s="1"/>
  <c r="AG33" i="14" s="1"/>
  <c r="AH33" i="14" s="1"/>
  <c r="AI33" i="14" s="1"/>
  <c r="AJ33" i="14" s="1"/>
  <c r="AK33" i="14" s="1"/>
  <c r="H34" i="14"/>
  <c r="I34" i="14" s="1"/>
  <c r="J34" i="14" s="1"/>
  <c r="K34" i="14" s="1"/>
  <c r="L34" i="14" s="1"/>
  <c r="M34" i="14" s="1"/>
  <c r="N34" i="14" s="1"/>
  <c r="O34" i="14" s="1"/>
  <c r="P34" i="14" s="1"/>
  <c r="Q34" i="14" s="1"/>
  <c r="R34" i="14" s="1"/>
  <c r="S34" i="14" s="1"/>
  <c r="T34" i="14" s="1"/>
  <c r="U34" i="14" s="1"/>
  <c r="V34" i="14" s="1"/>
  <c r="W34" i="14" s="1"/>
  <c r="X34" i="14" s="1"/>
  <c r="Y34" i="14" s="1"/>
  <c r="Z34" i="14" s="1"/>
  <c r="AA34" i="14" s="1"/>
  <c r="AB34" i="14" s="1"/>
  <c r="AC34" i="14" s="1"/>
  <c r="AD34" i="14" s="1"/>
  <c r="AE34" i="14" s="1"/>
  <c r="AF34" i="14" s="1"/>
  <c r="AG34" i="14" s="1"/>
  <c r="AH34" i="14" s="1"/>
  <c r="AI34" i="14" s="1"/>
  <c r="AJ34" i="14" s="1"/>
  <c r="AK34" i="14" s="1"/>
  <c r="H35" i="14"/>
  <c r="I35" i="14" s="1"/>
  <c r="J35" i="14" s="1"/>
  <c r="K35" i="14" s="1"/>
  <c r="L35" i="14" s="1"/>
  <c r="M35" i="14" s="1"/>
  <c r="N35" i="14" s="1"/>
  <c r="O35" i="14" s="1"/>
  <c r="P35" i="14" s="1"/>
  <c r="Q35" i="14" s="1"/>
  <c r="R35" i="14" s="1"/>
  <c r="S35" i="14" s="1"/>
  <c r="T35" i="14" s="1"/>
  <c r="U35" i="14" s="1"/>
  <c r="V35" i="14" s="1"/>
  <c r="W35" i="14" s="1"/>
  <c r="X35" i="14" s="1"/>
  <c r="Y35" i="14" s="1"/>
  <c r="Z35" i="14" s="1"/>
  <c r="AA35" i="14" s="1"/>
  <c r="AB35" i="14" s="1"/>
  <c r="AC35" i="14" s="1"/>
  <c r="AD35" i="14" s="1"/>
  <c r="AE35" i="14" s="1"/>
  <c r="AF35" i="14" s="1"/>
  <c r="AG35" i="14" s="1"/>
  <c r="AH35" i="14" s="1"/>
  <c r="AI35" i="14" s="1"/>
  <c r="AJ35" i="14" s="1"/>
  <c r="AK35" i="14" s="1"/>
  <c r="H36" i="14"/>
  <c r="I36" i="14" s="1"/>
  <c r="J36" i="14" s="1"/>
  <c r="K36" i="14" s="1"/>
  <c r="L36" i="14" s="1"/>
  <c r="M36" i="14" s="1"/>
  <c r="N36" i="14" s="1"/>
  <c r="O36" i="14" s="1"/>
  <c r="P36" i="14" s="1"/>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H37" i="14"/>
  <c r="I37" i="14" s="1"/>
  <c r="J37" i="14" s="1"/>
  <c r="K37" i="14" s="1"/>
  <c r="L37" i="14" s="1"/>
  <c r="M37" i="14" s="1"/>
  <c r="N37" i="14" s="1"/>
  <c r="O37" i="14" s="1"/>
  <c r="P37" i="14" s="1"/>
  <c r="Q37" i="14" s="1"/>
  <c r="R37" i="14" s="1"/>
  <c r="S37" i="14" s="1"/>
  <c r="T37" i="14" s="1"/>
  <c r="U37" i="14" s="1"/>
  <c r="V37" i="14" s="1"/>
  <c r="W37" i="14" s="1"/>
  <c r="X37" i="14" s="1"/>
  <c r="Y37" i="14" s="1"/>
  <c r="Z37" i="14" s="1"/>
  <c r="AA37" i="14" s="1"/>
  <c r="AB37" i="14" s="1"/>
  <c r="AC37" i="14" s="1"/>
  <c r="AD37" i="14" s="1"/>
  <c r="AE37" i="14" s="1"/>
  <c r="AF37" i="14" s="1"/>
  <c r="AG37" i="14" s="1"/>
  <c r="AH37" i="14" s="1"/>
  <c r="AI37" i="14" s="1"/>
  <c r="AJ37" i="14" s="1"/>
  <c r="AK37" i="14" s="1"/>
  <c r="H38" i="14"/>
  <c r="I38" i="14" s="1"/>
  <c r="J38" i="14" s="1"/>
  <c r="K38" i="14" s="1"/>
  <c r="L38" i="14" s="1"/>
  <c r="M38" i="14" s="1"/>
  <c r="N38" i="14" s="1"/>
  <c r="O38" i="14" s="1"/>
  <c r="P38" i="14" s="1"/>
  <c r="Q38" i="14" s="1"/>
  <c r="R38" i="14" s="1"/>
  <c r="S38" i="14" s="1"/>
  <c r="T38" i="14" s="1"/>
  <c r="U38" i="14" s="1"/>
  <c r="V38" i="14" s="1"/>
  <c r="W38" i="14" s="1"/>
  <c r="X38" i="14" s="1"/>
  <c r="Y38" i="14" s="1"/>
  <c r="Z38" i="14" s="1"/>
  <c r="AA38" i="14" s="1"/>
  <c r="AB38" i="14" s="1"/>
  <c r="AC38" i="14" s="1"/>
  <c r="AD38" i="14" s="1"/>
  <c r="AE38" i="14" s="1"/>
  <c r="AF38" i="14" s="1"/>
  <c r="AG38" i="14" s="1"/>
  <c r="AH38" i="14" s="1"/>
  <c r="AI38" i="14" s="1"/>
  <c r="AJ38" i="14" s="1"/>
  <c r="AK38" i="14" s="1"/>
  <c r="H39" i="14"/>
  <c r="I39" i="14" s="1"/>
  <c r="J39" i="14" s="1"/>
  <c r="K39" i="14" s="1"/>
  <c r="L39" i="14" s="1"/>
  <c r="M39" i="14" s="1"/>
  <c r="N39" i="14" s="1"/>
  <c r="O39" i="14" s="1"/>
  <c r="P39" i="14" s="1"/>
  <c r="Q39" i="14" s="1"/>
  <c r="R39" i="14" s="1"/>
  <c r="S39" i="14" s="1"/>
  <c r="T39" i="14" s="1"/>
  <c r="U39" i="14" s="1"/>
  <c r="V39" i="14" s="1"/>
  <c r="W39" i="14" s="1"/>
  <c r="X39" i="14" s="1"/>
  <c r="Y39" i="14" s="1"/>
  <c r="Z39" i="14" s="1"/>
  <c r="AA39" i="14" s="1"/>
  <c r="AB39" i="14" s="1"/>
  <c r="AC39" i="14" s="1"/>
  <c r="AD39" i="14" s="1"/>
  <c r="AE39" i="14" s="1"/>
  <c r="AF39" i="14" s="1"/>
  <c r="AG39" i="14" s="1"/>
  <c r="AH39" i="14" s="1"/>
  <c r="AI39" i="14" s="1"/>
  <c r="AJ39" i="14" s="1"/>
  <c r="AK39" i="14" s="1"/>
  <c r="H40" i="14"/>
  <c r="I40" i="14" s="1"/>
  <c r="J40" i="14" s="1"/>
  <c r="K40" i="14" s="1"/>
  <c r="L40" i="14" s="1"/>
  <c r="M40" i="14" s="1"/>
  <c r="N40" i="14" s="1"/>
  <c r="O40" i="14" s="1"/>
  <c r="P40" i="14" s="1"/>
  <c r="Q40" i="14" s="1"/>
  <c r="R40" i="14" s="1"/>
  <c r="S40" i="14" s="1"/>
  <c r="T40" i="14" s="1"/>
  <c r="U40" i="14" s="1"/>
  <c r="V40" i="14" s="1"/>
  <c r="W40" i="14" s="1"/>
  <c r="X40" i="14" s="1"/>
  <c r="Y40" i="14" s="1"/>
  <c r="Z40" i="14" s="1"/>
  <c r="AA40" i="14" s="1"/>
  <c r="AB40" i="14" s="1"/>
  <c r="AC40" i="14" s="1"/>
  <c r="AD40" i="14" s="1"/>
  <c r="AE40" i="14" s="1"/>
  <c r="AF40" i="14" s="1"/>
  <c r="AG40" i="14" s="1"/>
  <c r="AH40" i="14" s="1"/>
  <c r="AI40" i="14" s="1"/>
  <c r="AJ40" i="14" s="1"/>
  <c r="AK40" i="14" s="1"/>
  <c r="H41" i="14"/>
  <c r="I41" i="14" s="1"/>
  <c r="J41" i="14" s="1"/>
  <c r="K41" i="14" s="1"/>
  <c r="L41" i="14" s="1"/>
  <c r="M41" i="14" s="1"/>
  <c r="N41" i="14" s="1"/>
  <c r="O41" i="14" s="1"/>
  <c r="P41" i="14" s="1"/>
  <c r="Q41" i="14" s="1"/>
  <c r="R41" i="14" s="1"/>
  <c r="S41" i="14" s="1"/>
  <c r="T41" i="14" s="1"/>
  <c r="U41" i="14" s="1"/>
  <c r="V41" i="14" s="1"/>
  <c r="W41" i="14" s="1"/>
  <c r="X41" i="14" s="1"/>
  <c r="Y41" i="14" s="1"/>
  <c r="Z41" i="14" s="1"/>
  <c r="AA41" i="14" s="1"/>
  <c r="AB41" i="14" s="1"/>
  <c r="AC41" i="14" s="1"/>
  <c r="AD41" i="14" s="1"/>
  <c r="AE41" i="14" s="1"/>
  <c r="AF41" i="14" s="1"/>
  <c r="AG41" i="14" s="1"/>
  <c r="AH41" i="14" s="1"/>
  <c r="AI41" i="14" s="1"/>
  <c r="AJ41" i="14" s="1"/>
  <c r="AK41" i="14" s="1"/>
  <c r="H42" i="14"/>
  <c r="I42" i="14" s="1"/>
  <c r="J42" i="14" s="1"/>
  <c r="K42" i="14" s="1"/>
  <c r="L42" i="14" s="1"/>
  <c r="M42" i="14" s="1"/>
  <c r="N42" i="14" s="1"/>
  <c r="O42" i="14" s="1"/>
  <c r="P42" i="14" s="1"/>
  <c r="Q42" i="14" s="1"/>
  <c r="R42" i="14" s="1"/>
  <c r="S42" i="14" s="1"/>
  <c r="T42" i="14" s="1"/>
  <c r="U42" i="14" s="1"/>
  <c r="V42" i="14" s="1"/>
  <c r="W42" i="14" s="1"/>
  <c r="X42" i="14" s="1"/>
  <c r="Y42" i="14" s="1"/>
  <c r="Z42" i="14" s="1"/>
  <c r="AA42" i="14" s="1"/>
  <c r="AB42" i="14" s="1"/>
  <c r="AC42" i="14" s="1"/>
  <c r="AD42" i="14" s="1"/>
  <c r="AE42" i="14" s="1"/>
  <c r="AF42" i="14" s="1"/>
  <c r="AG42" i="14" s="1"/>
  <c r="AH42" i="14" s="1"/>
  <c r="AI42" i="14" s="1"/>
  <c r="AJ42" i="14" s="1"/>
  <c r="AK42" i="14" s="1"/>
  <c r="H43" i="14"/>
  <c r="I43" i="14" s="1"/>
  <c r="J43" i="14" s="1"/>
  <c r="K43" i="14" s="1"/>
  <c r="L43" i="14" s="1"/>
  <c r="M43" i="14" s="1"/>
  <c r="N43" i="14" s="1"/>
  <c r="O43" i="14" s="1"/>
  <c r="P43" i="14" s="1"/>
  <c r="Q43" i="14" s="1"/>
  <c r="R43" i="14" s="1"/>
  <c r="S43" i="14" s="1"/>
  <c r="T43" i="14" s="1"/>
  <c r="U43" i="14" s="1"/>
  <c r="V43" i="14" s="1"/>
  <c r="W43" i="14" s="1"/>
  <c r="X43" i="14" s="1"/>
  <c r="Y43" i="14" s="1"/>
  <c r="Z43" i="14" s="1"/>
  <c r="AA43" i="14" s="1"/>
  <c r="AB43" i="14" s="1"/>
  <c r="AC43" i="14" s="1"/>
  <c r="AD43" i="14" s="1"/>
  <c r="AE43" i="14" s="1"/>
  <c r="AF43" i="14" s="1"/>
  <c r="AG43" i="14" s="1"/>
  <c r="AH43" i="14" s="1"/>
  <c r="AI43" i="14" s="1"/>
  <c r="AJ43" i="14" s="1"/>
  <c r="AK43" i="14" s="1"/>
  <c r="H44" i="14"/>
  <c r="I44" i="14" s="1"/>
  <c r="J44" i="14" s="1"/>
  <c r="K44" i="14" s="1"/>
  <c r="L44" i="14" s="1"/>
  <c r="M44" i="14" s="1"/>
  <c r="N44" i="14" s="1"/>
  <c r="O44" i="14" s="1"/>
  <c r="P44" i="14" s="1"/>
  <c r="Q44" i="14" s="1"/>
  <c r="R44" i="14" s="1"/>
  <c r="S44" i="14" s="1"/>
  <c r="T44" i="14" s="1"/>
  <c r="U44" i="14" s="1"/>
  <c r="V44" i="14" s="1"/>
  <c r="W44" i="14" s="1"/>
  <c r="X44" i="14" s="1"/>
  <c r="Y44" i="14" s="1"/>
  <c r="Z44" i="14" s="1"/>
  <c r="AA44" i="14" s="1"/>
  <c r="AB44" i="14" s="1"/>
  <c r="AC44" i="14" s="1"/>
  <c r="AD44" i="14" s="1"/>
  <c r="AE44" i="14" s="1"/>
  <c r="AF44" i="14" s="1"/>
  <c r="AG44" i="14" s="1"/>
  <c r="AH44" i="14" s="1"/>
  <c r="AI44" i="14" s="1"/>
  <c r="AJ44" i="14" s="1"/>
  <c r="AK44" i="14" s="1"/>
  <c r="H45" i="14"/>
  <c r="I45" i="14" s="1"/>
  <c r="J45" i="14" s="1"/>
  <c r="K45" i="14" s="1"/>
  <c r="L45" i="14" s="1"/>
  <c r="M45" i="14" s="1"/>
  <c r="N45" i="14" s="1"/>
  <c r="O45" i="14" s="1"/>
  <c r="P45" i="14" s="1"/>
  <c r="Q45" i="14" s="1"/>
  <c r="R45" i="14" s="1"/>
  <c r="S45" i="14" s="1"/>
  <c r="T45" i="14" s="1"/>
  <c r="U45" i="14" s="1"/>
  <c r="V45" i="14" s="1"/>
  <c r="W45" i="14" s="1"/>
  <c r="X45" i="14" s="1"/>
  <c r="Y45" i="14" s="1"/>
  <c r="Z45" i="14" s="1"/>
  <c r="AA45" i="14" s="1"/>
  <c r="AB45" i="14" s="1"/>
  <c r="AC45" i="14" s="1"/>
  <c r="AD45" i="14" s="1"/>
  <c r="AE45" i="14" s="1"/>
  <c r="AF45" i="14" s="1"/>
  <c r="AG45" i="14" s="1"/>
  <c r="AH45" i="14" s="1"/>
  <c r="AI45" i="14" s="1"/>
  <c r="AJ45" i="14" s="1"/>
  <c r="AK45" i="14" s="1"/>
  <c r="H46" i="14"/>
  <c r="I46" i="14" s="1"/>
  <c r="J46" i="14" s="1"/>
  <c r="K46" i="14" s="1"/>
  <c r="L46" i="14" s="1"/>
  <c r="M46" i="14" s="1"/>
  <c r="N46" i="14" s="1"/>
  <c r="O46" i="14" s="1"/>
  <c r="P46" i="14" s="1"/>
  <c r="Q46" i="14" s="1"/>
  <c r="R46" i="14" s="1"/>
  <c r="S46" i="14" s="1"/>
  <c r="T46" i="14" s="1"/>
  <c r="U46" i="14" s="1"/>
  <c r="V46" i="14" s="1"/>
  <c r="W46" i="14" s="1"/>
  <c r="X46" i="14" s="1"/>
  <c r="Y46" i="14" s="1"/>
  <c r="Z46" i="14" s="1"/>
  <c r="AA46" i="14" s="1"/>
  <c r="AB46" i="14" s="1"/>
  <c r="AC46" i="14" s="1"/>
  <c r="AD46" i="14" s="1"/>
  <c r="AE46" i="14" s="1"/>
  <c r="AF46" i="14" s="1"/>
  <c r="AG46" i="14" s="1"/>
  <c r="AH46" i="14" s="1"/>
  <c r="AI46" i="14" s="1"/>
  <c r="AJ46" i="14" s="1"/>
  <c r="AK46" i="14" s="1"/>
  <c r="H47" i="14"/>
  <c r="I47" i="14" s="1"/>
  <c r="J47" i="14" s="1"/>
  <c r="K47" i="14" s="1"/>
  <c r="L47" i="14" s="1"/>
  <c r="M47" i="14" s="1"/>
  <c r="N47" i="14" s="1"/>
  <c r="O47" i="14" s="1"/>
  <c r="P47" i="14" s="1"/>
  <c r="Q47" i="14" s="1"/>
  <c r="R47" i="14" s="1"/>
  <c r="S47" i="14" s="1"/>
  <c r="T47" i="14" s="1"/>
  <c r="U47" i="14" s="1"/>
  <c r="V47" i="14" s="1"/>
  <c r="W47" i="14" s="1"/>
  <c r="X47" i="14" s="1"/>
  <c r="Y47" i="14" s="1"/>
  <c r="Z47" i="14" s="1"/>
  <c r="AA47" i="14" s="1"/>
  <c r="AB47" i="14" s="1"/>
  <c r="AC47" i="14" s="1"/>
  <c r="AD47" i="14" s="1"/>
  <c r="AE47" i="14" s="1"/>
  <c r="AF47" i="14" s="1"/>
  <c r="AG47" i="14" s="1"/>
  <c r="AH47" i="14" s="1"/>
  <c r="AI47" i="14" s="1"/>
  <c r="AJ47" i="14" s="1"/>
  <c r="AK47" i="14" s="1"/>
  <c r="H50" i="14"/>
  <c r="I50" i="14" s="1"/>
  <c r="J50" i="14" s="1"/>
  <c r="K50" i="14" s="1"/>
  <c r="L50" i="14" s="1"/>
  <c r="M50" i="14" s="1"/>
  <c r="N50" i="14" s="1"/>
  <c r="O50" i="14" s="1"/>
  <c r="P50" i="14" s="1"/>
  <c r="Q50" i="14" s="1"/>
  <c r="R50" i="14" s="1"/>
  <c r="S50" i="14" s="1"/>
  <c r="T50" i="14" s="1"/>
  <c r="U50" i="14" s="1"/>
  <c r="V50" i="14" s="1"/>
  <c r="W50" i="14" s="1"/>
  <c r="X50" i="14" s="1"/>
  <c r="Y50" i="14" s="1"/>
  <c r="Z50" i="14" s="1"/>
  <c r="AA50" i="14" s="1"/>
  <c r="AB50" i="14" s="1"/>
  <c r="AC50" i="14" s="1"/>
  <c r="AD50" i="14" s="1"/>
  <c r="AE50" i="14" s="1"/>
  <c r="AF50" i="14" s="1"/>
  <c r="AG50" i="14" s="1"/>
  <c r="AH50" i="14" s="1"/>
  <c r="AI50" i="14" s="1"/>
  <c r="AJ50" i="14" s="1"/>
  <c r="AK50" i="14" s="1"/>
  <c r="I50" i="15"/>
  <c r="J50" i="15" s="1"/>
  <c r="K50" i="15" s="1"/>
  <c r="L50" i="15" s="1"/>
  <c r="M50" i="15" s="1"/>
  <c r="N50" i="15" s="1"/>
  <c r="O50" i="15" s="1"/>
  <c r="P50" i="15" s="1"/>
  <c r="Q50" i="15" s="1"/>
  <c r="R50" i="15" s="1"/>
  <c r="S50" i="15" s="1"/>
  <c r="T50" i="15" s="1"/>
  <c r="U50" i="15" s="1"/>
  <c r="V50" i="15" s="1"/>
  <c r="W50" i="15" s="1"/>
  <c r="X50" i="15" s="1"/>
  <c r="Y50" i="15" s="1"/>
  <c r="Z50" i="15" s="1"/>
  <c r="AA50" i="15" s="1"/>
  <c r="AB50" i="15" s="1"/>
  <c r="AC50" i="15" s="1"/>
  <c r="AD50" i="15" s="1"/>
  <c r="AE50" i="15" s="1"/>
  <c r="AF50" i="15" s="1"/>
  <c r="AG50" i="15" s="1"/>
  <c r="AH50" i="15" s="1"/>
  <c r="AI50" i="15" s="1"/>
  <c r="AJ50" i="15" s="1"/>
  <c r="AK50" i="15" s="1"/>
  <c r="AL50" i="15" s="1"/>
  <c r="I49" i="15"/>
  <c r="J49" i="15" s="1"/>
  <c r="K49" i="15" s="1"/>
  <c r="L49" i="15" s="1"/>
  <c r="M49" i="15" s="1"/>
  <c r="N49" i="15" s="1"/>
  <c r="O49" i="15" s="1"/>
  <c r="P49" i="15" s="1"/>
  <c r="Q49" i="15" s="1"/>
  <c r="R49" i="15" s="1"/>
  <c r="S49" i="15" s="1"/>
  <c r="T49" i="15" s="1"/>
  <c r="U49" i="15" s="1"/>
  <c r="V49" i="15" s="1"/>
  <c r="W49" i="15" s="1"/>
  <c r="X49" i="15" s="1"/>
  <c r="Y49" i="15" s="1"/>
  <c r="Z49" i="15" s="1"/>
  <c r="AA49" i="15" s="1"/>
  <c r="AB49" i="15" s="1"/>
  <c r="AC49" i="15" s="1"/>
  <c r="AD49" i="15" s="1"/>
  <c r="AE49" i="15" s="1"/>
  <c r="AF49" i="15" s="1"/>
  <c r="AG49" i="15" s="1"/>
  <c r="AH49" i="15" s="1"/>
  <c r="AI49" i="15" s="1"/>
  <c r="AJ49" i="15" s="1"/>
  <c r="AK49" i="15" s="1"/>
  <c r="AL49" i="15" s="1"/>
  <c r="I48" i="15"/>
  <c r="J48" i="15" s="1"/>
  <c r="K48" i="15" s="1"/>
  <c r="L48" i="15" s="1"/>
  <c r="M48" i="15" s="1"/>
  <c r="N48" i="15" s="1"/>
  <c r="O48" i="15" s="1"/>
  <c r="P48" i="15" s="1"/>
  <c r="Q48" i="15" s="1"/>
  <c r="R48" i="15" s="1"/>
  <c r="S48" i="15" s="1"/>
  <c r="T48" i="15" s="1"/>
  <c r="U48" i="15" s="1"/>
  <c r="V48" i="15" s="1"/>
  <c r="W48" i="15" s="1"/>
  <c r="X48" i="15" s="1"/>
  <c r="Y48" i="15" s="1"/>
  <c r="Z48" i="15" s="1"/>
  <c r="AA48" i="15" s="1"/>
  <c r="AB48" i="15" s="1"/>
  <c r="AC48" i="15" s="1"/>
  <c r="AD48" i="15" s="1"/>
  <c r="AE48" i="15" s="1"/>
  <c r="AF48" i="15" s="1"/>
  <c r="AG48" i="15" s="1"/>
  <c r="AH48" i="15" s="1"/>
  <c r="AI48" i="15" s="1"/>
  <c r="AJ48" i="15" s="1"/>
  <c r="AK48" i="15" s="1"/>
  <c r="AL48" i="15" s="1"/>
  <c r="I47" i="15"/>
  <c r="J47" i="15" s="1"/>
  <c r="K47" i="15" s="1"/>
  <c r="L47" i="15" s="1"/>
  <c r="M47" i="15" s="1"/>
  <c r="N47" i="15" s="1"/>
  <c r="O47" i="15" s="1"/>
  <c r="P47" i="15" s="1"/>
  <c r="Q47" i="15" s="1"/>
  <c r="R47" i="15" s="1"/>
  <c r="S47" i="15" s="1"/>
  <c r="T47" i="15" s="1"/>
  <c r="U47" i="15" s="1"/>
  <c r="V47" i="15" s="1"/>
  <c r="W47" i="15" s="1"/>
  <c r="X47" i="15" s="1"/>
  <c r="Y47" i="15" s="1"/>
  <c r="Z47" i="15" s="1"/>
  <c r="AA47" i="15" s="1"/>
  <c r="AB47" i="15" s="1"/>
  <c r="AC47" i="15" s="1"/>
  <c r="AD47" i="15" s="1"/>
  <c r="AE47" i="15" s="1"/>
  <c r="AF47" i="15" s="1"/>
  <c r="AG47" i="15" s="1"/>
  <c r="AH47" i="15" s="1"/>
  <c r="AI47" i="15" s="1"/>
  <c r="AJ47" i="15" s="1"/>
  <c r="AK47" i="15" s="1"/>
  <c r="AL47" i="15" s="1"/>
  <c r="I46" i="15"/>
  <c r="J46" i="15" s="1"/>
  <c r="K46" i="15" s="1"/>
  <c r="L46" i="15" s="1"/>
  <c r="M46" i="15" s="1"/>
  <c r="N46" i="15" s="1"/>
  <c r="O46" i="15" s="1"/>
  <c r="P46" i="15" s="1"/>
  <c r="Q46" i="15" s="1"/>
  <c r="R46" i="15" s="1"/>
  <c r="S46" i="15" s="1"/>
  <c r="T46" i="15" s="1"/>
  <c r="U46" i="15" s="1"/>
  <c r="V46" i="15" s="1"/>
  <c r="W46" i="15" s="1"/>
  <c r="X46" i="15" s="1"/>
  <c r="Y46" i="15" s="1"/>
  <c r="Z46" i="15" s="1"/>
  <c r="AA46" i="15" s="1"/>
  <c r="AB46" i="15" s="1"/>
  <c r="AC46" i="15" s="1"/>
  <c r="AD46" i="15" s="1"/>
  <c r="AE46" i="15" s="1"/>
  <c r="AF46" i="15" s="1"/>
  <c r="AG46" i="15" s="1"/>
  <c r="AH46" i="15" s="1"/>
  <c r="AI46" i="15" s="1"/>
  <c r="AJ46" i="15" s="1"/>
  <c r="AK46" i="15" s="1"/>
  <c r="AL46" i="15" s="1"/>
  <c r="I45" i="15"/>
  <c r="J45" i="15" s="1"/>
  <c r="K45" i="15" s="1"/>
  <c r="L45" i="15" s="1"/>
  <c r="M45" i="15" s="1"/>
  <c r="N45" i="15" s="1"/>
  <c r="O45" i="15" s="1"/>
  <c r="P45" i="15" s="1"/>
  <c r="Q45" i="15" s="1"/>
  <c r="R45" i="15" s="1"/>
  <c r="S45" i="15" s="1"/>
  <c r="T45" i="15" s="1"/>
  <c r="U45" i="15" s="1"/>
  <c r="V45" i="15" s="1"/>
  <c r="W45" i="15" s="1"/>
  <c r="X45" i="15" s="1"/>
  <c r="Y45" i="15" s="1"/>
  <c r="Z45" i="15" s="1"/>
  <c r="AA45" i="15" s="1"/>
  <c r="AB45" i="15" s="1"/>
  <c r="AC45" i="15" s="1"/>
  <c r="AD45" i="15" s="1"/>
  <c r="AE45" i="15" s="1"/>
  <c r="AF45" i="15" s="1"/>
  <c r="AG45" i="15" s="1"/>
  <c r="AH45" i="15" s="1"/>
  <c r="AI45" i="15" s="1"/>
  <c r="AJ45" i="15" s="1"/>
  <c r="AK45" i="15" s="1"/>
  <c r="AL45" i="15" s="1"/>
  <c r="I44" i="15"/>
  <c r="J44" i="15" s="1"/>
  <c r="K44" i="15" s="1"/>
  <c r="L44" i="15" s="1"/>
  <c r="M44" i="15" s="1"/>
  <c r="N44" i="15" s="1"/>
  <c r="O44" i="15" s="1"/>
  <c r="P44" i="15" s="1"/>
  <c r="Q44" i="15" s="1"/>
  <c r="R44" i="15" s="1"/>
  <c r="S44" i="15" s="1"/>
  <c r="T44" i="15" s="1"/>
  <c r="U44" i="15" s="1"/>
  <c r="V44" i="15" s="1"/>
  <c r="W44" i="15" s="1"/>
  <c r="X44" i="15" s="1"/>
  <c r="Y44" i="15" s="1"/>
  <c r="Z44" i="15" s="1"/>
  <c r="AA44" i="15" s="1"/>
  <c r="AB44" i="15" s="1"/>
  <c r="AC44" i="15" s="1"/>
  <c r="AD44" i="15" s="1"/>
  <c r="AE44" i="15" s="1"/>
  <c r="AF44" i="15" s="1"/>
  <c r="AG44" i="15" s="1"/>
  <c r="AH44" i="15" s="1"/>
  <c r="AI44" i="15" s="1"/>
  <c r="AJ44" i="15" s="1"/>
  <c r="AK44" i="15" s="1"/>
  <c r="AL44" i="15" s="1"/>
  <c r="I43" i="15"/>
  <c r="J43" i="15" s="1"/>
  <c r="K43" i="15" s="1"/>
  <c r="L43" i="15" s="1"/>
  <c r="M43" i="15" s="1"/>
  <c r="N43" i="15" s="1"/>
  <c r="O43" i="15" s="1"/>
  <c r="P43" i="15" s="1"/>
  <c r="Q43" i="15" s="1"/>
  <c r="R43" i="15" s="1"/>
  <c r="S43" i="15" s="1"/>
  <c r="T43" i="15" s="1"/>
  <c r="U43" i="15" s="1"/>
  <c r="V43" i="15" s="1"/>
  <c r="W43" i="15" s="1"/>
  <c r="X43" i="15" s="1"/>
  <c r="Y43" i="15" s="1"/>
  <c r="Z43" i="15" s="1"/>
  <c r="AA43" i="15" s="1"/>
  <c r="AB43" i="15" s="1"/>
  <c r="AC43" i="15" s="1"/>
  <c r="AD43" i="15" s="1"/>
  <c r="AE43" i="15" s="1"/>
  <c r="AF43" i="15" s="1"/>
  <c r="AG43" i="15" s="1"/>
  <c r="AH43" i="15" s="1"/>
  <c r="AI43" i="15" s="1"/>
  <c r="AJ43" i="15" s="1"/>
  <c r="AK43" i="15" s="1"/>
  <c r="AL43" i="15" s="1"/>
  <c r="I57" i="15"/>
  <c r="J57" i="15" s="1"/>
  <c r="K57" i="15" s="1"/>
  <c r="L57" i="15" s="1"/>
  <c r="M57" i="15" s="1"/>
  <c r="N57" i="15" s="1"/>
  <c r="O57" i="15" s="1"/>
  <c r="P57" i="15" s="1"/>
  <c r="Q57" i="15" s="1"/>
  <c r="R57" i="15" s="1"/>
  <c r="S57" i="15" s="1"/>
  <c r="T57" i="15" s="1"/>
  <c r="U57" i="15" s="1"/>
  <c r="V57" i="15" s="1"/>
  <c r="W57" i="15" s="1"/>
  <c r="X57" i="15" s="1"/>
  <c r="Y57" i="15" s="1"/>
  <c r="Z57" i="15" s="1"/>
  <c r="AA57" i="15" s="1"/>
  <c r="AB57" i="15" s="1"/>
  <c r="AC57" i="15" s="1"/>
  <c r="AD57" i="15" s="1"/>
  <c r="AE57" i="15" s="1"/>
  <c r="AF57" i="15" s="1"/>
  <c r="AG57" i="15" s="1"/>
  <c r="AH57" i="15" s="1"/>
  <c r="AI57" i="15" s="1"/>
  <c r="AJ57" i="15" s="1"/>
  <c r="AK57" i="15" s="1"/>
  <c r="AL57" i="15" s="1"/>
  <c r="I58" i="15"/>
  <c r="J58" i="15" s="1"/>
  <c r="K58" i="15" s="1"/>
  <c r="L58" i="15" s="1"/>
  <c r="M58" i="15" s="1"/>
  <c r="N58" i="15" s="1"/>
  <c r="O58" i="15" s="1"/>
  <c r="P58" i="15" s="1"/>
  <c r="Q58" i="15" s="1"/>
  <c r="R58" i="15" s="1"/>
  <c r="S58" i="15" s="1"/>
  <c r="T58" i="15" s="1"/>
  <c r="U58" i="15" s="1"/>
  <c r="V58" i="15" s="1"/>
  <c r="W58" i="15" s="1"/>
  <c r="X58" i="15" s="1"/>
  <c r="Y58" i="15" s="1"/>
  <c r="Z58" i="15" s="1"/>
  <c r="AA58" i="15" s="1"/>
  <c r="AB58" i="15" s="1"/>
  <c r="AC58" i="15" s="1"/>
  <c r="AD58" i="15" s="1"/>
  <c r="AE58" i="15" s="1"/>
  <c r="AF58" i="15" s="1"/>
  <c r="AG58" i="15" s="1"/>
  <c r="AH58" i="15" s="1"/>
  <c r="AI58" i="15" s="1"/>
  <c r="AJ58" i="15" s="1"/>
  <c r="AK58" i="15" s="1"/>
  <c r="AL58" i="15" s="1"/>
  <c r="I59" i="15"/>
  <c r="J59" i="15" s="1"/>
  <c r="K59" i="15" s="1"/>
  <c r="L59" i="15" s="1"/>
  <c r="M59" i="15" s="1"/>
  <c r="N59" i="15" s="1"/>
  <c r="O59" i="15" s="1"/>
  <c r="P59" i="15" s="1"/>
  <c r="Q59" i="15" s="1"/>
  <c r="R59" i="15" s="1"/>
  <c r="S59" i="15" s="1"/>
  <c r="T59" i="15" s="1"/>
  <c r="U59" i="15" s="1"/>
  <c r="V59" i="15" s="1"/>
  <c r="W59" i="15" s="1"/>
  <c r="X59" i="15" s="1"/>
  <c r="Y59" i="15" s="1"/>
  <c r="Z59" i="15" s="1"/>
  <c r="AA59" i="15" s="1"/>
  <c r="AB59" i="15" s="1"/>
  <c r="AC59" i="15" s="1"/>
  <c r="AD59" i="15" s="1"/>
  <c r="AE59" i="15" s="1"/>
  <c r="AF59" i="15" s="1"/>
  <c r="AG59" i="15" s="1"/>
  <c r="AH59" i="15" s="1"/>
  <c r="AI59" i="15" s="1"/>
  <c r="AJ59" i="15" s="1"/>
  <c r="AK59" i="15" s="1"/>
  <c r="AL59" i="15" s="1"/>
  <c r="I60" i="15"/>
  <c r="J60" i="15" s="1"/>
  <c r="K60" i="15" s="1"/>
  <c r="L60" i="15" s="1"/>
  <c r="M60" i="15" s="1"/>
  <c r="N60" i="15" s="1"/>
  <c r="O60" i="15" s="1"/>
  <c r="P60" i="15" s="1"/>
  <c r="Q60" i="15" s="1"/>
  <c r="R60" i="15" s="1"/>
  <c r="S60" i="15" s="1"/>
  <c r="T60" i="15" s="1"/>
  <c r="U60" i="15" s="1"/>
  <c r="V60" i="15" s="1"/>
  <c r="W60" i="15" s="1"/>
  <c r="X60" i="15" s="1"/>
  <c r="Y60" i="15" s="1"/>
  <c r="Z60" i="15" s="1"/>
  <c r="AA60" i="15" s="1"/>
  <c r="AB60" i="15" s="1"/>
  <c r="AC60" i="15" s="1"/>
  <c r="AD60" i="15" s="1"/>
  <c r="AE60" i="15" s="1"/>
  <c r="AF60" i="15" s="1"/>
  <c r="AG60" i="15" s="1"/>
  <c r="AH60" i="15" s="1"/>
  <c r="AI60" i="15" s="1"/>
  <c r="AJ60" i="15" s="1"/>
  <c r="AK60" i="15" s="1"/>
  <c r="AL60" i="15" s="1"/>
  <c r="I61" i="15"/>
  <c r="J61" i="15" s="1"/>
  <c r="K61" i="15" s="1"/>
  <c r="L61" i="15" s="1"/>
  <c r="M61" i="15" s="1"/>
  <c r="N61" i="15" s="1"/>
  <c r="O61" i="15" s="1"/>
  <c r="P61" i="15" s="1"/>
  <c r="Q61" i="15" s="1"/>
  <c r="R61" i="15" s="1"/>
  <c r="S61" i="15" s="1"/>
  <c r="T61" i="15" s="1"/>
  <c r="U61" i="15" s="1"/>
  <c r="V61" i="15" s="1"/>
  <c r="W61" i="15" s="1"/>
  <c r="X61" i="15" s="1"/>
  <c r="Y61" i="15" s="1"/>
  <c r="Z61" i="15" s="1"/>
  <c r="AA61" i="15" s="1"/>
  <c r="AB61" i="15" s="1"/>
  <c r="AC61" i="15" s="1"/>
  <c r="AD61" i="15" s="1"/>
  <c r="AE61" i="15" s="1"/>
  <c r="AF61" i="15" s="1"/>
  <c r="AG61" i="15" s="1"/>
  <c r="AH61" i="15" s="1"/>
  <c r="AI61" i="15" s="1"/>
  <c r="AJ61" i="15" s="1"/>
  <c r="AK61" i="15" s="1"/>
  <c r="AL61" i="15" s="1"/>
  <c r="I62" i="15"/>
  <c r="J62" i="15" s="1"/>
  <c r="K62" i="15" s="1"/>
  <c r="L62" i="15" s="1"/>
  <c r="M62" i="15" s="1"/>
  <c r="N62" i="15" s="1"/>
  <c r="O62" i="15" s="1"/>
  <c r="P62" i="15" s="1"/>
  <c r="Q62" i="15" s="1"/>
  <c r="R62" i="15" s="1"/>
  <c r="S62" i="15" s="1"/>
  <c r="T62" i="15" s="1"/>
  <c r="U62" i="15" s="1"/>
  <c r="V62" i="15" s="1"/>
  <c r="W62" i="15" s="1"/>
  <c r="X62" i="15" s="1"/>
  <c r="Y62" i="15" s="1"/>
  <c r="Z62" i="15" s="1"/>
  <c r="AA62" i="15" s="1"/>
  <c r="AB62" i="15" s="1"/>
  <c r="AC62" i="15" s="1"/>
  <c r="AD62" i="15" s="1"/>
  <c r="AE62" i="15" s="1"/>
  <c r="AF62" i="15" s="1"/>
  <c r="AG62" i="15" s="1"/>
  <c r="AH62" i="15" s="1"/>
  <c r="AI62" i="15" s="1"/>
  <c r="AJ62" i="15" s="1"/>
  <c r="AK62" i="15" s="1"/>
  <c r="AL62" i="15" s="1"/>
  <c r="I63" i="15"/>
  <c r="J63" i="15" s="1"/>
  <c r="K63" i="15" s="1"/>
  <c r="L63" i="15" s="1"/>
  <c r="M63" i="15" s="1"/>
  <c r="N63" i="15" s="1"/>
  <c r="O63" i="15" s="1"/>
  <c r="P63" i="15" s="1"/>
  <c r="Q63" i="15" s="1"/>
  <c r="R63" i="15" s="1"/>
  <c r="S63" i="15" s="1"/>
  <c r="T63" i="15" s="1"/>
  <c r="U63" i="15" s="1"/>
  <c r="V63" i="15" s="1"/>
  <c r="W63" i="15" s="1"/>
  <c r="X63" i="15" s="1"/>
  <c r="Y63" i="15" s="1"/>
  <c r="Z63" i="15" s="1"/>
  <c r="AA63" i="15" s="1"/>
  <c r="AB63" i="15" s="1"/>
  <c r="AC63" i="15" s="1"/>
  <c r="AD63" i="15" s="1"/>
  <c r="AE63" i="15" s="1"/>
  <c r="AF63" i="15" s="1"/>
  <c r="AG63" i="15" s="1"/>
  <c r="AH63" i="15" s="1"/>
  <c r="AI63" i="15" s="1"/>
  <c r="AJ63" i="15" s="1"/>
  <c r="AK63" i="15" s="1"/>
  <c r="AL63" i="15" s="1"/>
  <c r="I56" i="15"/>
  <c r="J56" i="15" s="1"/>
  <c r="K56" i="15" s="1"/>
  <c r="L56" i="15" s="1"/>
  <c r="M56" i="15" s="1"/>
  <c r="N56" i="15" s="1"/>
  <c r="O56" i="15" s="1"/>
  <c r="P56" i="15" s="1"/>
  <c r="Q56" i="15" s="1"/>
  <c r="R56" i="15" s="1"/>
  <c r="S56" i="15" s="1"/>
  <c r="T56" i="15" s="1"/>
  <c r="U56" i="15" s="1"/>
  <c r="V56" i="15" s="1"/>
  <c r="W56" i="15" s="1"/>
  <c r="X56" i="15" s="1"/>
  <c r="Y56" i="15" s="1"/>
  <c r="Z56" i="15" s="1"/>
  <c r="AA56" i="15" s="1"/>
  <c r="AB56" i="15" s="1"/>
  <c r="AC56" i="15" s="1"/>
  <c r="AD56" i="15" s="1"/>
  <c r="AE56" i="15" s="1"/>
  <c r="AF56" i="15" s="1"/>
  <c r="AG56" i="15" s="1"/>
  <c r="AH56" i="15" s="1"/>
  <c r="AI56" i="15" s="1"/>
  <c r="AJ56" i="15" s="1"/>
  <c r="AK56" i="15" s="1"/>
  <c r="AL56" i="15" s="1"/>
  <c r="G14" i="7"/>
  <c r="H14" i="7" s="1"/>
  <c r="A82" i="14"/>
  <c r="G79" i="14"/>
  <c r="M14" i="7" s="1"/>
  <c r="A78" i="14"/>
  <c r="F49" i="14" l="1"/>
  <c r="F48" i="14"/>
  <c r="F69" i="14"/>
  <c r="K14" i="5"/>
  <c r="H83" i="14"/>
  <c r="N14" i="5" s="1"/>
  <c r="H79" i="14"/>
  <c r="N14" i="7" s="1"/>
  <c r="I83" i="14"/>
  <c r="O14" i="5" s="1"/>
  <c r="G83" i="14"/>
  <c r="M14" i="5" s="1"/>
  <c r="J83" i="14" l="1"/>
  <c r="P14" i="5" s="1"/>
  <c r="K83" i="14"/>
  <c r="Q14" i="5" s="1"/>
  <c r="I79" i="14"/>
  <c r="O14" i="7" s="1"/>
  <c r="K79" i="14"/>
  <c r="Q14" i="7" s="1"/>
  <c r="J79" i="14"/>
  <c r="P14" i="7" s="1"/>
  <c r="L83" i="14" l="1"/>
  <c r="R14" i="5" s="1"/>
  <c r="L79" i="14"/>
  <c r="R14" i="7" s="1"/>
  <c r="M83" i="14" l="1"/>
  <c r="S14" i="5" s="1"/>
  <c r="M79" i="14"/>
  <c r="S14" i="7" s="1"/>
  <c r="N83" i="14" l="1"/>
  <c r="T14" i="5" s="1"/>
  <c r="N79" i="14"/>
  <c r="T14" i="7" s="1"/>
  <c r="O83" i="14" l="1"/>
  <c r="U14" i="5" s="1"/>
  <c r="O79" i="14"/>
  <c r="U14" i="7" s="1"/>
  <c r="P83" i="14" l="1"/>
  <c r="V14" i="5" s="1"/>
  <c r="P79" i="14"/>
  <c r="V14" i="7" s="1"/>
  <c r="Q83" i="14" l="1"/>
  <c r="W14" i="5" s="1"/>
  <c r="Q79" i="14"/>
  <c r="W14" i="7" s="1"/>
  <c r="R83" i="14" l="1"/>
  <c r="X14" i="5" s="1"/>
  <c r="R79" i="14"/>
  <c r="X14" i="7" s="1"/>
  <c r="S83" i="14" l="1"/>
  <c r="Y14" i="5" s="1"/>
  <c r="S79" i="14"/>
  <c r="Y14" i="7" s="1"/>
  <c r="T83" i="14" l="1"/>
  <c r="Z14" i="5" s="1"/>
  <c r="T79" i="14"/>
  <c r="Z14" i="7" s="1"/>
  <c r="U83" i="14" l="1"/>
  <c r="AA14" i="5" s="1"/>
  <c r="U79" i="14"/>
  <c r="AA14" i="7" s="1"/>
  <c r="K14" i="7" s="1"/>
  <c r="V83" i="14" l="1"/>
  <c r="AB14" i="5" s="1"/>
  <c r="V79" i="14"/>
  <c r="AB14" i="7" s="1"/>
  <c r="W83" i="14" l="1"/>
  <c r="AC14" i="5" s="1"/>
  <c r="W79" i="14"/>
  <c r="AC14" i="7" s="1"/>
  <c r="X83" i="14" l="1"/>
  <c r="AD14" i="5" s="1"/>
  <c r="X79" i="14"/>
  <c r="AD14" i="7" s="1"/>
  <c r="Y83" i="14" l="1"/>
  <c r="AE14" i="5" s="1"/>
  <c r="Y79" i="14"/>
  <c r="AE14" i="7" s="1"/>
  <c r="Z83" i="14" l="1"/>
  <c r="AF14" i="5" s="1"/>
  <c r="Z79" i="14"/>
  <c r="AF14" i="7" s="1"/>
  <c r="AA83" i="14" l="1"/>
  <c r="AG14" i="5" s="1"/>
  <c r="AA79" i="14"/>
  <c r="AG14" i="7" s="1"/>
  <c r="AB83" i="14" l="1"/>
  <c r="AH14" i="5" s="1"/>
  <c r="AB79" i="14"/>
  <c r="AH14" i="7" s="1"/>
  <c r="AC83" i="14" l="1"/>
  <c r="AI14" i="5" s="1"/>
  <c r="AC79" i="14"/>
  <c r="AI14" i="7" s="1"/>
  <c r="AD83" i="14" l="1"/>
  <c r="AJ14" i="5" s="1"/>
  <c r="AD79" i="14"/>
  <c r="AJ14" i="7" s="1"/>
  <c r="AE83" i="14" l="1"/>
  <c r="AK14" i="5" s="1"/>
  <c r="AE79" i="14"/>
  <c r="AK14" i="7" s="1"/>
  <c r="AF83" i="14" l="1"/>
  <c r="AL14" i="5" s="1"/>
  <c r="AF79" i="14"/>
  <c r="AL14" i="7" s="1"/>
  <c r="AG83" i="14" l="1"/>
  <c r="AM14" i="5" s="1"/>
  <c r="AG79" i="14"/>
  <c r="AM14" i="7" s="1"/>
  <c r="AH83" i="14" l="1"/>
  <c r="AN14" i="5" s="1"/>
  <c r="AH79" i="14"/>
  <c r="AN14" i="7" s="1"/>
  <c r="AI83" i="14" l="1"/>
  <c r="AO14" i="5" s="1"/>
  <c r="AI79" i="14"/>
  <c r="AO14" i="7" s="1"/>
  <c r="AJ83" i="14" l="1"/>
  <c r="AP14" i="5" s="1"/>
  <c r="AJ79" i="14"/>
  <c r="AP14" i="7" s="1"/>
  <c r="AK83" i="14" l="1"/>
  <c r="F82" i="14"/>
  <c r="AK79" i="14"/>
  <c r="F78" i="14"/>
  <c r="F83" i="14" l="1"/>
  <c r="AQ14" i="5"/>
  <c r="F79" i="14"/>
  <c r="AQ14" i="7"/>
  <c r="H55" i="14" l="1"/>
  <c r="I55" i="14" s="1"/>
  <c r="J55" i="14" s="1"/>
  <c r="K55" i="14" s="1"/>
  <c r="L55" i="14" s="1"/>
  <c r="M55" i="14" s="1"/>
  <c r="N55" i="14" s="1"/>
  <c r="O55" i="14" s="1"/>
  <c r="P55" i="14" s="1"/>
  <c r="Q55" i="14" s="1"/>
  <c r="R55" i="14" s="1"/>
  <c r="S55" i="14" s="1"/>
  <c r="T55" i="14" s="1"/>
  <c r="U55" i="14" s="1"/>
  <c r="V55" i="14" s="1"/>
  <c r="W55" i="14" s="1"/>
  <c r="X55" i="14" s="1"/>
  <c r="Y55" i="14" s="1"/>
  <c r="Z55" i="14" s="1"/>
  <c r="AA55" i="14" s="1"/>
  <c r="AB55" i="14" s="1"/>
  <c r="AC55" i="14" s="1"/>
  <c r="AD55" i="14" s="1"/>
  <c r="AE55" i="14" s="1"/>
  <c r="AF55" i="14" s="1"/>
  <c r="AG55" i="14" s="1"/>
  <c r="AH55" i="14" s="1"/>
  <c r="AI55" i="14" s="1"/>
  <c r="AJ55" i="14" s="1"/>
  <c r="AK55" i="14" s="1"/>
  <c r="H56" i="14"/>
  <c r="I56" i="14" s="1"/>
  <c r="J56" i="14" s="1"/>
  <c r="K56" i="14" s="1"/>
  <c r="L56" i="14" s="1"/>
  <c r="M56" i="14" s="1"/>
  <c r="N56" i="14" s="1"/>
  <c r="O56" i="14" s="1"/>
  <c r="P56" i="14" s="1"/>
  <c r="Q56" i="14" s="1"/>
  <c r="R56" i="14" s="1"/>
  <c r="S56" i="14" s="1"/>
  <c r="T56" i="14" s="1"/>
  <c r="U56" i="14" s="1"/>
  <c r="V56" i="14" s="1"/>
  <c r="W56" i="14" s="1"/>
  <c r="X56" i="14" s="1"/>
  <c r="Y56" i="14" s="1"/>
  <c r="Z56" i="14" s="1"/>
  <c r="AA56" i="14" s="1"/>
  <c r="AB56" i="14" s="1"/>
  <c r="AC56" i="14" s="1"/>
  <c r="AD56" i="14" s="1"/>
  <c r="AE56" i="14" s="1"/>
  <c r="AF56" i="14" s="1"/>
  <c r="AG56" i="14" s="1"/>
  <c r="AH56" i="14" s="1"/>
  <c r="AI56" i="14" s="1"/>
  <c r="AJ56" i="14" s="1"/>
  <c r="AK56" i="14" s="1"/>
  <c r="H57" i="14"/>
  <c r="I57" i="14" s="1"/>
  <c r="J57" i="14" s="1"/>
  <c r="K57" i="14" s="1"/>
  <c r="L57" i="14" s="1"/>
  <c r="M57" i="14" s="1"/>
  <c r="N57" i="14" s="1"/>
  <c r="O57" i="14" s="1"/>
  <c r="P57" i="14" s="1"/>
  <c r="Q57" i="14" s="1"/>
  <c r="R57" i="14" s="1"/>
  <c r="S57" i="14" s="1"/>
  <c r="T57" i="14" s="1"/>
  <c r="U57" i="14" s="1"/>
  <c r="V57" i="14" s="1"/>
  <c r="W57" i="14" s="1"/>
  <c r="X57" i="14" s="1"/>
  <c r="Y57" i="14" s="1"/>
  <c r="Z57" i="14" s="1"/>
  <c r="AA57" i="14" s="1"/>
  <c r="AB57" i="14" s="1"/>
  <c r="AC57" i="14" s="1"/>
  <c r="AD57" i="14" s="1"/>
  <c r="AE57" i="14" s="1"/>
  <c r="AF57" i="14" s="1"/>
  <c r="AG57" i="14" s="1"/>
  <c r="AH57" i="14" s="1"/>
  <c r="AI57" i="14" s="1"/>
  <c r="AJ57" i="14" s="1"/>
  <c r="AK57" i="14" s="1"/>
  <c r="H58" i="14"/>
  <c r="I58" i="14" s="1"/>
  <c r="J58" i="14" s="1"/>
  <c r="K58" i="14" s="1"/>
  <c r="L58" i="14" s="1"/>
  <c r="M58" i="14" s="1"/>
  <c r="N58" i="14" s="1"/>
  <c r="O58" i="14" s="1"/>
  <c r="P58" i="14" s="1"/>
  <c r="Q58" i="14" s="1"/>
  <c r="R58" i="14" s="1"/>
  <c r="S58" i="14" s="1"/>
  <c r="T58" i="14" s="1"/>
  <c r="U58" i="14" s="1"/>
  <c r="V58" i="14" s="1"/>
  <c r="W58" i="14" s="1"/>
  <c r="X58" i="14" s="1"/>
  <c r="Y58" i="14" s="1"/>
  <c r="Z58" i="14" s="1"/>
  <c r="AA58" i="14" s="1"/>
  <c r="AB58" i="14" s="1"/>
  <c r="AC58" i="14" s="1"/>
  <c r="AD58" i="14" s="1"/>
  <c r="AE58" i="14" s="1"/>
  <c r="AF58" i="14" s="1"/>
  <c r="AG58" i="14" s="1"/>
  <c r="AH58" i="14" s="1"/>
  <c r="AI58" i="14" s="1"/>
  <c r="AJ58" i="14" s="1"/>
  <c r="AK58" i="14" s="1"/>
  <c r="H59" i="14"/>
  <c r="I59" i="14" s="1"/>
  <c r="J59" i="14" s="1"/>
  <c r="K59" i="14" s="1"/>
  <c r="L59" i="14" s="1"/>
  <c r="M59" i="14" s="1"/>
  <c r="N59" i="14" s="1"/>
  <c r="O59" i="14" s="1"/>
  <c r="P59" i="14" s="1"/>
  <c r="Q59" i="14" s="1"/>
  <c r="R59" i="14" s="1"/>
  <c r="S59" i="14" s="1"/>
  <c r="T59" i="14" s="1"/>
  <c r="U59" i="14" s="1"/>
  <c r="V59" i="14" s="1"/>
  <c r="W59" i="14" s="1"/>
  <c r="X59" i="14" s="1"/>
  <c r="Y59" i="14" s="1"/>
  <c r="Z59" i="14" s="1"/>
  <c r="AA59" i="14" s="1"/>
  <c r="AB59" i="14" s="1"/>
  <c r="AC59" i="14" s="1"/>
  <c r="AD59" i="14" s="1"/>
  <c r="AE59" i="14" s="1"/>
  <c r="AF59" i="14" s="1"/>
  <c r="AG59" i="14" s="1"/>
  <c r="AH59" i="14" s="1"/>
  <c r="AI59" i="14" s="1"/>
  <c r="AJ59" i="14" s="1"/>
  <c r="AK59" i="14" s="1"/>
  <c r="H60" i="14"/>
  <c r="I60" i="14" s="1"/>
  <c r="J60" i="14" s="1"/>
  <c r="K60" i="14" s="1"/>
  <c r="L60" i="14" s="1"/>
  <c r="M60" i="14" s="1"/>
  <c r="N60" i="14" s="1"/>
  <c r="O60" i="14" s="1"/>
  <c r="P60" i="14" s="1"/>
  <c r="Q60" i="14" s="1"/>
  <c r="R60" i="14" s="1"/>
  <c r="S60" i="14" s="1"/>
  <c r="T60" i="14" s="1"/>
  <c r="U60" i="14" s="1"/>
  <c r="V60" i="14" s="1"/>
  <c r="W60" i="14" s="1"/>
  <c r="X60" i="14" s="1"/>
  <c r="Y60" i="14" s="1"/>
  <c r="Z60" i="14" s="1"/>
  <c r="AA60" i="14" s="1"/>
  <c r="AB60" i="14" s="1"/>
  <c r="AC60" i="14" s="1"/>
  <c r="AD60" i="14" s="1"/>
  <c r="AE60" i="14" s="1"/>
  <c r="AF60" i="14" s="1"/>
  <c r="AG60" i="14" s="1"/>
  <c r="AH60" i="14" s="1"/>
  <c r="AI60" i="14" s="1"/>
  <c r="AJ60" i="14" s="1"/>
  <c r="AK60" i="14" s="1"/>
  <c r="H61" i="14"/>
  <c r="I61" i="14" s="1"/>
  <c r="J61" i="14" s="1"/>
  <c r="K61" i="14" s="1"/>
  <c r="L61" i="14" s="1"/>
  <c r="M61" i="14" s="1"/>
  <c r="N61" i="14" s="1"/>
  <c r="O61" i="14" s="1"/>
  <c r="P61" i="14" s="1"/>
  <c r="Q61" i="14" s="1"/>
  <c r="R61" i="14" s="1"/>
  <c r="S61" i="14" s="1"/>
  <c r="T61" i="14" s="1"/>
  <c r="U61" i="14" s="1"/>
  <c r="V61" i="14" s="1"/>
  <c r="W61" i="14" s="1"/>
  <c r="X61" i="14" s="1"/>
  <c r="Y61" i="14" s="1"/>
  <c r="Z61" i="14" s="1"/>
  <c r="AA61" i="14" s="1"/>
  <c r="AB61" i="14" s="1"/>
  <c r="AC61" i="14" s="1"/>
  <c r="AD61" i="14" s="1"/>
  <c r="AE61" i="14" s="1"/>
  <c r="AF61" i="14" s="1"/>
  <c r="AG61" i="14" s="1"/>
  <c r="AH61" i="14" s="1"/>
  <c r="AI61" i="14" s="1"/>
  <c r="AJ61" i="14" s="1"/>
  <c r="AK61" i="14" s="1"/>
  <c r="H62" i="14"/>
  <c r="I62" i="14" s="1"/>
  <c r="J62" i="14" s="1"/>
  <c r="K62" i="14" s="1"/>
  <c r="L62" i="14" s="1"/>
  <c r="M62" i="14" s="1"/>
  <c r="N62" i="14" s="1"/>
  <c r="O62" i="14" s="1"/>
  <c r="P62" i="14" s="1"/>
  <c r="Q62" i="14" s="1"/>
  <c r="R62" i="14" s="1"/>
  <c r="S62" i="14" s="1"/>
  <c r="T62" i="14" s="1"/>
  <c r="U62" i="14" s="1"/>
  <c r="V62" i="14" s="1"/>
  <c r="W62" i="14" s="1"/>
  <c r="X62" i="14" s="1"/>
  <c r="Y62" i="14" s="1"/>
  <c r="Z62" i="14" s="1"/>
  <c r="AA62" i="14" s="1"/>
  <c r="AB62" i="14" s="1"/>
  <c r="AC62" i="14" s="1"/>
  <c r="AD62" i="14" s="1"/>
  <c r="AE62" i="14" s="1"/>
  <c r="AF62" i="14" s="1"/>
  <c r="AG62" i="14" s="1"/>
  <c r="AH62" i="14" s="1"/>
  <c r="AI62" i="14" s="1"/>
  <c r="AJ62" i="14" s="1"/>
  <c r="AK62" i="14" s="1"/>
  <c r="H63" i="14"/>
  <c r="I63" i="14" s="1"/>
  <c r="J63" i="14" s="1"/>
  <c r="K63" i="14" s="1"/>
  <c r="L63" i="14" s="1"/>
  <c r="M63" i="14" s="1"/>
  <c r="N63" i="14" s="1"/>
  <c r="O63" i="14" s="1"/>
  <c r="P63" i="14" s="1"/>
  <c r="Q63" i="14" s="1"/>
  <c r="R63" i="14" s="1"/>
  <c r="S63" i="14" s="1"/>
  <c r="T63" i="14" s="1"/>
  <c r="U63" i="14" s="1"/>
  <c r="V63" i="14" s="1"/>
  <c r="W63" i="14" s="1"/>
  <c r="X63" i="14" s="1"/>
  <c r="Y63" i="14" s="1"/>
  <c r="Z63" i="14" s="1"/>
  <c r="AA63" i="14" s="1"/>
  <c r="AB63" i="14" s="1"/>
  <c r="AC63" i="14" s="1"/>
  <c r="AD63" i="14" s="1"/>
  <c r="AE63" i="14" s="1"/>
  <c r="AF63" i="14" s="1"/>
  <c r="AG63" i="14" s="1"/>
  <c r="AH63" i="14" s="1"/>
  <c r="AI63" i="14" s="1"/>
  <c r="AJ63" i="14" s="1"/>
  <c r="AK63" i="14" s="1"/>
  <c r="H64" i="14"/>
  <c r="I64" i="14" s="1"/>
  <c r="J64" i="14" s="1"/>
  <c r="K64" i="14" s="1"/>
  <c r="L64" i="14" s="1"/>
  <c r="M64" i="14" s="1"/>
  <c r="N64" i="14" s="1"/>
  <c r="O64" i="14" s="1"/>
  <c r="P64" i="14" s="1"/>
  <c r="Q64" i="14" s="1"/>
  <c r="R64" i="14" s="1"/>
  <c r="S64" i="14" s="1"/>
  <c r="T64" i="14" s="1"/>
  <c r="U64" i="14" s="1"/>
  <c r="V64" i="14" s="1"/>
  <c r="W64" i="14" s="1"/>
  <c r="X64" i="14" s="1"/>
  <c r="Y64" i="14" s="1"/>
  <c r="Z64" i="14" s="1"/>
  <c r="AA64" i="14" s="1"/>
  <c r="AB64" i="14" s="1"/>
  <c r="AC64" i="14" s="1"/>
  <c r="AD64" i="14" s="1"/>
  <c r="AE64" i="14" s="1"/>
  <c r="AF64" i="14" s="1"/>
  <c r="AG64" i="14" s="1"/>
  <c r="AH64" i="14" s="1"/>
  <c r="AI64" i="14" s="1"/>
  <c r="AJ64" i="14" s="1"/>
  <c r="AK64" i="14" s="1"/>
  <c r="H66" i="14"/>
  <c r="I66" i="14" s="1"/>
  <c r="J66" i="14" s="1"/>
  <c r="K66" i="14" s="1"/>
  <c r="L66" i="14" s="1"/>
  <c r="M66" i="14" s="1"/>
  <c r="N66" i="14" s="1"/>
  <c r="O66" i="14" s="1"/>
  <c r="P66" i="14" s="1"/>
  <c r="Q66" i="14" s="1"/>
  <c r="R66" i="14" s="1"/>
  <c r="S66" i="14" s="1"/>
  <c r="T66" i="14" s="1"/>
  <c r="U66" i="14" s="1"/>
  <c r="V66" i="14" s="1"/>
  <c r="W66" i="14" s="1"/>
  <c r="X66" i="14" s="1"/>
  <c r="Y66" i="14" s="1"/>
  <c r="Z66" i="14" s="1"/>
  <c r="AA66" i="14" s="1"/>
  <c r="AB66" i="14" s="1"/>
  <c r="AC66" i="14" s="1"/>
  <c r="AD66" i="14" s="1"/>
  <c r="AE66" i="14" s="1"/>
  <c r="AF66" i="14" s="1"/>
  <c r="AG66" i="14" s="1"/>
  <c r="AH66" i="14" s="1"/>
  <c r="AI66" i="14" s="1"/>
  <c r="AJ66" i="14" s="1"/>
  <c r="AK66" i="14" s="1"/>
  <c r="H67" i="14"/>
  <c r="I67" i="14" s="1"/>
  <c r="J67" i="14" s="1"/>
  <c r="K67" i="14" s="1"/>
  <c r="L67" i="14" s="1"/>
  <c r="M67" i="14" s="1"/>
  <c r="N67" i="14" s="1"/>
  <c r="O67" i="14" s="1"/>
  <c r="P67" i="14" s="1"/>
  <c r="Q67" i="14" s="1"/>
  <c r="R67" i="14" s="1"/>
  <c r="S67" i="14" s="1"/>
  <c r="T67" i="14" s="1"/>
  <c r="U67" i="14" s="1"/>
  <c r="V67" i="14" s="1"/>
  <c r="W67" i="14" s="1"/>
  <c r="X67" i="14" s="1"/>
  <c r="Y67" i="14" s="1"/>
  <c r="Z67" i="14" s="1"/>
  <c r="AA67" i="14" s="1"/>
  <c r="AB67" i="14" s="1"/>
  <c r="AC67" i="14" s="1"/>
  <c r="AD67" i="14" s="1"/>
  <c r="AE67" i="14" s="1"/>
  <c r="AF67" i="14" s="1"/>
  <c r="AG67" i="14" s="1"/>
  <c r="AH67" i="14" s="1"/>
  <c r="AI67" i="14" s="1"/>
  <c r="AJ67" i="14" s="1"/>
  <c r="AK67" i="14" s="1"/>
  <c r="H71" i="14"/>
  <c r="I71" i="14" s="1"/>
  <c r="J71" i="14" s="1"/>
  <c r="K71" i="14" s="1"/>
  <c r="L71" i="14" s="1"/>
  <c r="M71" i="14" s="1"/>
  <c r="N71" i="14" s="1"/>
  <c r="O71" i="14" s="1"/>
  <c r="P71" i="14" s="1"/>
  <c r="Q71" i="14" s="1"/>
  <c r="R71" i="14" s="1"/>
  <c r="S71" i="14" s="1"/>
  <c r="T71" i="14" s="1"/>
  <c r="U71" i="14" s="1"/>
  <c r="V71" i="14" s="1"/>
  <c r="W71" i="14" s="1"/>
  <c r="X71" i="14" s="1"/>
  <c r="Y71" i="14" s="1"/>
  <c r="Z71" i="14" s="1"/>
  <c r="AA71" i="14" s="1"/>
  <c r="AB71" i="14" s="1"/>
  <c r="AC71" i="14" s="1"/>
  <c r="AD71" i="14" s="1"/>
  <c r="AE71" i="14" s="1"/>
  <c r="AF71" i="14" s="1"/>
  <c r="AG71" i="14" s="1"/>
  <c r="AH71" i="14" s="1"/>
  <c r="AI71" i="14" s="1"/>
  <c r="AJ71" i="14" s="1"/>
  <c r="AK71" i="14" s="1"/>
  <c r="H72" i="14"/>
  <c r="I72" i="14" s="1"/>
  <c r="J72" i="14" s="1"/>
  <c r="K72" i="14" s="1"/>
  <c r="L72" i="14" s="1"/>
  <c r="M72" i="14" s="1"/>
  <c r="N72" i="14" s="1"/>
  <c r="O72" i="14" s="1"/>
  <c r="P72" i="14" s="1"/>
  <c r="Q72" i="14" s="1"/>
  <c r="R72" i="14" s="1"/>
  <c r="S72" i="14" s="1"/>
  <c r="T72" i="14" s="1"/>
  <c r="U72" i="14" s="1"/>
  <c r="V72" i="14" s="1"/>
  <c r="W72" i="14" s="1"/>
  <c r="X72" i="14" s="1"/>
  <c r="Y72" i="14" s="1"/>
  <c r="Z72" i="14" s="1"/>
  <c r="AA72" i="14" s="1"/>
  <c r="AB72" i="14" s="1"/>
  <c r="AC72" i="14" s="1"/>
  <c r="AD72" i="14" s="1"/>
  <c r="AE72" i="14" s="1"/>
  <c r="AF72" i="14" s="1"/>
  <c r="AG72" i="14" s="1"/>
  <c r="AH72" i="14" s="1"/>
  <c r="AI72" i="14" s="1"/>
  <c r="AJ72" i="14" s="1"/>
  <c r="AK72" i="14" s="1"/>
  <c r="H54" i="14"/>
  <c r="I54" i="14" s="1"/>
  <c r="J54" i="14" s="1"/>
  <c r="K54" i="14" s="1"/>
  <c r="L54" i="14" s="1"/>
  <c r="M54" i="14" s="1"/>
  <c r="N54" i="14" s="1"/>
  <c r="O54" i="14" s="1"/>
  <c r="P54" i="14" s="1"/>
  <c r="Q54" i="14" s="1"/>
  <c r="R54" i="14" s="1"/>
  <c r="S54" i="14" s="1"/>
  <c r="T54" i="14" s="1"/>
  <c r="U54" i="14" s="1"/>
  <c r="V54" i="14" s="1"/>
  <c r="W54" i="14" s="1"/>
  <c r="X54" i="14" s="1"/>
  <c r="Y54" i="14" s="1"/>
  <c r="Z54" i="14" s="1"/>
  <c r="AA54" i="14" s="1"/>
  <c r="AB54" i="14" s="1"/>
  <c r="AC54" i="14" s="1"/>
  <c r="AD54" i="14" s="1"/>
  <c r="AE54" i="14" s="1"/>
  <c r="AF54" i="14" s="1"/>
  <c r="AG54" i="14" s="1"/>
  <c r="AH54" i="14" s="1"/>
  <c r="AI54" i="14" s="1"/>
  <c r="AJ54" i="14" s="1"/>
  <c r="AK54" i="14" s="1"/>
  <c r="H32" i="14"/>
  <c r="I32" i="14" s="1"/>
  <c r="J32" i="14" s="1"/>
  <c r="K32" i="14" s="1"/>
  <c r="L32" i="14" s="1"/>
  <c r="M32" i="14" s="1"/>
  <c r="N32" i="14" s="1"/>
  <c r="O32" i="14" s="1"/>
  <c r="P32" i="14" s="1"/>
  <c r="Q32" i="14" s="1"/>
  <c r="R32" i="14" s="1"/>
  <c r="S32" i="14" s="1"/>
  <c r="T32" i="14" s="1"/>
  <c r="U32" i="14" s="1"/>
  <c r="V32" i="14" s="1"/>
  <c r="W32" i="14" s="1"/>
  <c r="X32" i="14" s="1"/>
  <c r="Y32" i="14" s="1"/>
  <c r="Z32" i="14" s="1"/>
  <c r="AA32" i="14" s="1"/>
  <c r="AB32" i="14" s="1"/>
  <c r="AC32" i="14" s="1"/>
  <c r="AD32" i="14" s="1"/>
  <c r="AE32" i="14" s="1"/>
  <c r="AF32" i="14" s="1"/>
  <c r="AG32" i="14" s="1"/>
  <c r="AH32" i="14" s="1"/>
  <c r="AI32" i="14" s="1"/>
  <c r="AJ32" i="14" s="1"/>
  <c r="AK32" i="14" s="1"/>
  <c r="F42" i="14" l="1"/>
  <c r="F45" i="14" l="1"/>
  <c r="F44" i="14"/>
  <c r="F43" i="14"/>
  <c r="G20" i="13" l="1"/>
  <c r="F26" i="14" l="1"/>
  <c r="F13" i="14"/>
  <c r="B5" i="7" l="1"/>
  <c r="G65" i="14"/>
  <c r="G19" i="5"/>
  <c r="H19" i="5" s="1"/>
  <c r="G18" i="5"/>
  <c r="H18" i="5" s="1"/>
  <c r="G13" i="5"/>
  <c r="H13" i="5" s="1"/>
  <c r="G12" i="5"/>
  <c r="H12" i="5" s="1"/>
  <c r="G63" i="15"/>
  <c r="G62" i="15"/>
  <c r="G61" i="15"/>
  <c r="G60" i="15"/>
  <c r="G59" i="15"/>
  <c r="G58" i="15"/>
  <c r="G57" i="15"/>
  <c r="G56" i="15"/>
  <c r="G54" i="15"/>
  <c r="A54" i="15"/>
  <c r="A55" i="15" s="1"/>
  <c r="A56" i="15" s="1"/>
  <c r="A57" i="15" s="1"/>
  <c r="A58" i="15" s="1"/>
  <c r="A59" i="15" s="1"/>
  <c r="A60" i="15" s="1"/>
  <c r="A61" i="15" s="1"/>
  <c r="A62" i="15" s="1"/>
  <c r="A63" i="15" s="1"/>
  <c r="C6" i="15"/>
  <c r="C7" i="15"/>
  <c r="C8" i="15"/>
  <c r="C9" i="15"/>
  <c r="C10" i="15"/>
  <c r="C11" i="15"/>
  <c r="C12" i="15"/>
  <c r="C13" i="15"/>
  <c r="C5" i="15"/>
  <c r="C23" i="15"/>
  <c r="C24" i="15"/>
  <c r="C26" i="15"/>
  <c r="C27" i="15"/>
  <c r="C28" i="15"/>
  <c r="C29" i="15"/>
  <c r="C22" i="15"/>
  <c r="G50" i="15"/>
  <c r="G49" i="15"/>
  <c r="G48" i="15"/>
  <c r="G47" i="15"/>
  <c r="G46" i="15"/>
  <c r="G45" i="15"/>
  <c r="A41" i="15"/>
  <c r="A42" i="15" s="1"/>
  <c r="A43" i="15" s="1"/>
  <c r="A44" i="15" s="1"/>
  <c r="A45" i="15" s="1"/>
  <c r="A46" i="15" s="1"/>
  <c r="A47" i="15" s="1"/>
  <c r="A48" i="15" s="1"/>
  <c r="A49" i="15" s="1"/>
  <c r="A50" i="15" s="1"/>
  <c r="A22" i="15"/>
  <c r="A23" i="15" s="1"/>
  <c r="A24" i="15" s="1"/>
  <c r="A25" i="15" s="1"/>
  <c r="A26" i="15" s="1"/>
  <c r="A27" i="15" s="1"/>
  <c r="A28" i="15" s="1"/>
  <c r="A29" i="15" s="1"/>
  <c r="A30" i="15" s="1"/>
  <c r="A31" i="15" s="1"/>
  <c r="A32" i="15" s="1"/>
  <c r="A33" i="15" s="1"/>
  <c r="A34" i="15" s="1"/>
  <c r="A35" i="15" s="1"/>
  <c r="A5" i="15"/>
  <c r="A6" i="15" s="1"/>
  <c r="A7" i="15" s="1"/>
  <c r="A8" i="15" s="1"/>
  <c r="A9" i="15" s="1"/>
  <c r="A10" i="15" s="1"/>
  <c r="A11" i="15" s="1"/>
  <c r="A12" i="15" s="1"/>
  <c r="A13" i="15" s="1"/>
  <c r="A14" i="15" s="1"/>
  <c r="A15" i="15" s="1"/>
  <c r="A16" i="15" s="1"/>
  <c r="A17" i="15" s="1"/>
  <c r="A18" i="15" s="1"/>
  <c r="H2" i="15"/>
  <c r="F72" i="14"/>
  <c r="F71" i="14"/>
  <c r="F67" i="14"/>
  <c r="F66" i="14"/>
  <c r="F64" i="14"/>
  <c r="F63" i="14"/>
  <c r="F62" i="14"/>
  <c r="F61" i="14"/>
  <c r="F60" i="14"/>
  <c r="F59" i="14"/>
  <c r="F58" i="14"/>
  <c r="F57" i="14"/>
  <c r="F56" i="14"/>
  <c r="F55" i="14"/>
  <c r="F54" i="14"/>
  <c r="F33" i="14"/>
  <c r="F34" i="14"/>
  <c r="F35" i="14"/>
  <c r="F36" i="14"/>
  <c r="F37" i="14"/>
  <c r="F38" i="14"/>
  <c r="F39" i="14"/>
  <c r="F40" i="14"/>
  <c r="F41" i="14"/>
  <c r="F46" i="14"/>
  <c r="F47" i="14"/>
  <c r="F50" i="14"/>
  <c r="F32" i="14"/>
  <c r="F27" i="14"/>
  <c r="F20" i="14"/>
  <c r="F19" i="14"/>
  <c r="F18" i="14"/>
  <c r="F6" i="14"/>
  <c r="F7" i="14"/>
  <c r="F8" i="14"/>
  <c r="F9" i="14"/>
  <c r="F14" i="14"/>
  <c r="F5" i="14"/>
  <c r="I2" i="15" l="1"/>
  <c r="H42" i="15"/>
  <c r="H65" i="14"/>
  <c r="I65" i="14" s="1"/>
  <c r="J65" i="14" s="1"/>
  <c r="K65" i="14" s="1"/>
  <c r="L65" i="14" s="1"/>
  <c r="M65" i="14" s="1"/>
  <c r="N65" i="14" s="1"/>
  <c r="O65" i="14" s="1"/>
  <c r="P65" i="14" s="1"/>
  <c r="Q65" i="14" s="1"/>
  <c r="R65" i="14" s="1"/>
  <c r="S65" i="14" s="1"/>
  <c r="T65" i="14" s="1"/>
  <c r="U65" i="14" s="1"/>
  <c r="V65" i="14" s="1"/>
  <c r="W65" i="14" s="1"/>
  <c r="X65" i="14" s="1"/>
  <c r="Y65" i="14" s="1"/>
  <c r="Z65" i="14" s="1"/>
  <c r="AA65" i="14" s="1"/>
  <c r="AB65" i="14" s="1"/>
  <c r="AC65" i="14" s="1"/>
  <c r="AD65" i="14" s="1"/>
  <c r="AE65" i="14" s="1"/>
  <c r="AF65" i="14" s="1"/>
  <c r="AG65" i="14" s="1"/>
  <c r="AH65" i="14" s="1"/>
  <c r="AI65" i="14" s="1"/>
  <c r="AJ65" i="14" s="1"/>
  <c r="AK65" i="14" s="1"/>
  <c r="AK73" i="14" s="1"/>
  <c r="AQ13" i="5" s="1"/>
  <c r="G73" i="14"/>
  <c r="M13" i="5" s="1"/>
  <c r="G44" i="15"/>
  <c r="G43" i="15"/>
  <c r="G41" i="15"/>
  <c r="I33" i="15" l="1"/>
  <c r="I32" i="15"/>
  <c r="I34" i="15"/>
  <c r="I31" i="15"/>
  <c r="J2" i="15"/>
  <c r="I17" i="15"/>
  <c r="I16" i="15"/>
  <c r="I15" i="15"/>
  <c r="I14" i="15"/>
  <c r="L73" i="14"/>
  <c r="R13" i="5" s="1"/>
  <c r="AC73" i="14"/>
  <c r="AI13" i="5" s="1"/>
  <c r="P73" i="14"/>
  <c r="V13" i="5" s="1"/>
  <c r="Q73" i="14"/>
  <c r="W13" i="5" s="1"/>
  <c r="AJ73" i="14"/>
  <c r="AP13" i="5" s="1"/>
  <c r="U73" i="14"/>
  <c r="AA13" i="5" s="1"/>
  <c r="W73" i="14"/>
  <c r="AC13" i="5" s="1"/>
  <c r="Y73" i="14"/>
  <c r="AE13" i="5" s="1"/>
  <c r="AI73" i="14"/>
  <c r="AO13" i="5" s="1"/>
  <c r="AG73" i="14"/>
  <c r="AM13" i="5" s="1"/>
  <c r="H73" i="14"/>
  <c r="N13" i="5" s="1"/>
  <c r="R73" i="14"/>
  <c r="X13" i="5" s="1"/>
  <c r="M73" i="14"/>
  <c r="S13" i="5" s="1"/>
  <c r="T73" i="14"/>
  <c r="Z13" i="5" s="1"/>
  <c r="V73" i="14"/>
  <c r="AB13" i="5" s="1"/>
  <c r="AH73" i="14"/>
  <c r="AN13" i="5" s="1"/>
  <c r="J73" i="14"/>
  <c r="P13" i="5" s="1"/>
  <c r="AE73" i="14"/>
  <c r="AK13" i="5" s="1"/>
  <c r="O73" i="14"/>
  <c r="U13" i="5" s="1"/>
  <c r="AD73" i="14"/>
  <c r="AJ13" i="5" s="1"/>
  <c r="AA73" i="14"/>
  <c r="AG13" i="5" s="1"/>
  <c r="AB73" i="14"/>
  <c r="AH13" i="5" s="1"/>
  <c r="I73" i="14"/>
  <c r="O13" i="5" s="1"/>
  <c r="F65" i="14"/>
  <c r="Z73" i="14"/>
  <c r="AF13" i="5" s="1"/>
  <c r="K73" i="14"/>
  <c r="Q13" i="5" s="1"/>
  <c r="N73" i="14"/>
  <c r="T13" i="5" s="1"/>
  <c r="AF73" i="14"/>
  <c r="AL13" i="5" s="1"/>
  <c r="S73" i="14"/>
  <c r="Y13" i="5" s="1"/>
  <c r="X73" i="14"/>
  <c r="AD13" i="5" s="1"/>
  <c r="J34" i="15" l="1"/>
  <c r="J31" i="15"/>
  <c r="J33" i="15"/>
  <c r="J32" i="15"/>
  <c r="K2" i="15"/>
  <c r="J17" i="15"/>
  <c r="J16" i="15"/>
  <c r="J15" i="15"/>
  <c r="J14" i="15"/>
  <c r="K13" i="5"/>
  <c r="F73" i="14"/>
  <c r="H51" i="14"/>
  <c r="N13" i="7" s="1"/>
  <c r="I51" i="14"/>
  <c r="O13" i="7" s="1"/>
  <c r="J51" i="14"/>
  <c r="P13" i="7" s="1"/>
  <c r="K51" i="14"/>
  <c r="Q13" i="7" s="1"/>
  <c r="L51" i="14"/>
  <c r="R13" i="7" s="1"/>
  <c r="M51" i="14"/>
  <c r="S13" i="7" s="1"/>
  <c r="N51" i="14"/>
  <c r="T13" i="7" s="1"/>
  <c r="O51" i="14"/>
  <c r="U13" i="7" s="1"/>
  <c r="P51" i="14"/>
  <c r="V13" i="7" s="1"/>
  <c r="Q51" i="14"/>
  <c r="W13" i="7" s="1"/>
  <c r="R51" i="14"/>
  <c r="X13" i="7" s="1"/>
  <c r="S51" i="14"/>
  <c r="Y13" i="7" s="1"/>
  <c r="T51" i="14"/>
  <c r="Z13" i="7" s="1"/>
  <c r="U51" i="14"/>
  <c r="AA13" i="7" s="1"/>
  <c r="V51" i="14"/>
  <c r="AB13" i="7" s="1"/>
  <c r="W51" i="14"/>
  <c r="AC13" i="7" s="1"/>
  <c r="X51" i="14"/>
  <c r="AD13" i="7" s="1"/>
  <c r="Y51" i="14"/>
  <c r="AE13" i="7" s="1"/>
  <c r="Z51" i="14"/>
  <c r="AF13" i="7" s="1"/>
  <c r="AA51" i="14"/>
  <c r="AG13" i="7" s="1"/>
  <c r="AB51" i="14"/>
  <c r="AH13" i="7" s="1"/>
  <c r="AC51" i="14"/>
  <c r="AI13" i="7" s="1"/>
  <c r="AD51" i="14"/>
  <c r="AJ13" i="7" s="1"/>
  <c r="AE51" i="14"/>
  <c r="AK13" i="7" s="1"/>
  <c r="AF51" i="14"/>
  <c r="AL13" i="7" s="1"/>
  <c r="AG51" i="14"/>
  <c r="AM13" i="7" s="1"/>
  <c r="AH51" i="14"/>
  <c r="AN13" i="7" s="1"/>
  <c r="AI51" i="14"/>
  <c r="AO13" i="7" s="1"/>
  <c r="AJ51" i="14"/>
  <c r="AP13" i="7" s="1"/>
  <c r="AK51" i="14"/>
  <c r="AQ13" i="7" s="1"/>
  <c r="G51" i="14"/>
  <c r="M13" i="7" s="1"/>
  <c r="K31" i="15" l="1"/>
  <c r="K33" i="15"/>
  <c r="K32" i="15"/>
  <c r="K34" i="15"/>
  <c r="L2" i="15"/>
  <c r="K15" i="15"/>
  <c r="K17" i="15"/>
  <c r="K16" i="15"/>
  <c r="K14" i="15"/>
  <c r="K13" i="7"/>
  <c r="F51" i="14"/>
  <c r="AK28" i="14"/>
  <c r="AQ12" i="5" s="1"/>
  <c r="AQ15" i="5" s="1"/>
  <c r="AJ28" i="14"/>
  <c r="AP12" i="5" s="1"/>
  <c r="AP15" i="5" s="1"/>
  <c r="AI28" i="14"/>
  <c r="AO12" i="5" s="1"/>
  <c r="AO15" i="5" s="1"/>
  <c r="AH28" i="14"/>
  <c r="AN12" i="5" s="1"/>
  <c r="AN15" i="5" s="1"/>
  <c r="AG28" i="14"/>
  <c r="AM12" i="5" s="1"/>
  <c r="AM15" i="5" s="1"/>
  <c r="AF28" i="14"/>
  <c r="AL12" i="5" s="1"/>
  <c r="AL15" i="5" s="1"/>
  <c r="AE28" i="14"/>
  <c r="AK12" i="5" s="1"/>
  <c r="AK15" i="5" s="1"/>
  <c r="AD28" i="14"/>
  <c r="AJ12" i="5" s="1"/>
  <c r="AJ15" i="5" s="1"/>
  <c r="AC28" i="14"/>
  <c r="AI12" i="5" s="1"/>
  <c r="AI15" i="5" s="1"/>
  <c r="AB28" i="14"/>
  <c r="AH12" i="5" s="1"/>
  <c r="AH15" i="5" s="1"/>
  <c r="AA28" i="14"/>
  <c r="AG12" i="5" s="1"/>
  <c r="AG15" i="5" s="1"/>
  <c r="Z28" i="14"/>
  <c r="AF12" i="5" s="1"/>
  <c r="AF15" i="5" s="1"/>
  <c r="Y28" i="14"/>
  <c r="AE12" i="5" s="1"/>
  <c r="AE15" i="5" s="1"/>
  <c r="X28" i="14"/>
  <c r="AD12" i="5" s="1"/>
  <c r="AD15" i="5" s="1"/>
  <c r="W28" i="14"/>
  <c r="AC12" i="5" s="1"/>
  <c r="AC15" i="5" s="1"/>
  <c r="V28" i="14"/>
  <c r="AB12" i="5" s="1"/>
  <c r="AB15" i="5" s="1"/>
  <c r="U28" i="14"/>
  <c r="AA12" i="5" s="1"/>
  <c r="AA15" i="5" s="1"/>
  <c r="T28" i="14"/>
  <c r="Z12" i="5" s="1"/>
  <c r="Z15" i="5" s="1"/>
  <c r="S28" i="14"/>
  <c r="Y12" i="5" s="1"/>
  <c r="Y15" i="5" s="1"/>
  <c r="R28" i="14"/>
  <c r="X12" i="5" s="1"/>
  <c r="X15" i="5" s="1"/>
  <c r="Q28" i="14"/>
  <c r="W12" i="5" s="1"/>
  <c r="W15" i="5" s="1"/>
  <c r="P28" i="14"/>
  <c r="V12" i="5" s="1"/>
  <c r="V15" i="5" s="1"/>
  <c r="O28" i="14"/>
  <c r="U12" i="5" s="1"/>
  <c r="U15" i="5" s="1"/>
  <c r="N28" i="14"/>
  <c r="T12" i="5" s="1"/>
  <c r="T15" i="5" s="1"/>
  <c r="M28" i="14"/>
  <c r="S12" i="5" s="1"/>
  <c r="S15" i="5" s="1"/>
  <c r="L28" i="14"/>
  <c r="R12" i="5" s="1"/>
  <c r="R15" i="5" s="1"/>
  <c r="K28" i="14"/>
  <c r="Q12" i="5" s="1"/>
  <c r="Q15" i="5" s="1"/>
  <c r="J28" i="14"/>
  <c r="P12" i="5" s="1"/>
  <c r="P15" i="5" s="1"/>
  <c r="I28" i="14"/>
  <c r="O12" i="5" s="1"/>
  <c r="O15" i="5" s="1"/>
  <c r="H28" i="14"/>
  <c r="N12" i="5" s="1"/>
  <c r="N15" i="5" s="1"/>
  <c r="G28" i="14"/>
  <c r="M12" i="5" s="1"/>
  <c r="M15" i="5" s="1"/>
  <c r="A18" i="14"/>
  <c r="A19" i="14" s="1"/>
  <c r="A20" i="14" s="1"/>
  <c r="A5" i="14"/>
  <c r="A6" i="14" s="1"/>
  <c r="A7" i="14" s="1"/>
  <c r="A8" i="14" s="1"/>
  <c r="A9" i="14" s="1"/>
  <c r="A10" i="14" s="1"/>
  <c r="A11" i="14" s="1"/>
  <c r="A12" i="14" s="1"/>
  <c r="A13" i="14" s="1"/>
  <c r="A14" i="14" s="1"/>
  <c r="H15" i="14"/>
  <c r="N12" i="7" s="1"/>
  <c r="N15" i="7" s="1"/>
  <c r="I15" i="14"/>
  <c r="O12" i="7" s="1"/>
  <c r="O15" i="7" s="1"/>
  <c r="J15" i="14"/>
  <c r="P12" i="7" s="1"/>
  <c r="P15" i="7" s="1"/>
  <c r="K15" i="14"/>
  <c r="Q12" i="7" s="1"/>
  <c r="Q15" i="7" s="1"/>
  <c r="L15" i="14"/>
  <c r="R12" i="7" s="1"/>
  <c r="R15" i="7" s="1"/>
  <c r="M15" i="14"/>
  <c r="S12" i="7" s="1"/>
  <c r="S15" i="7" s="1"/>
  <c r="N15" i="14"/>
  <c r="T12" i="7" s="1"/>
  <c r="T15" i="7" s="1"/>
  <c r="O15" i="14"/>
  <c r="U12" i="7" s="1"/>
  <c r="U15" i="7" s="1"/>
  <c r="P15" i="14"/>
  <c r="V12" i="7" s="1"/>
  <c r="V15" i="7" s="1"/>
  <c r="Q15" i="14"/>
  <c r="W12" i="7" s="1"/>
  <c r="W15" i="7" s="1"/>
  <c r="R15" i="14"/>
  <c r="X12" i="7" s="1"/>
  <c r="X15" i="7" s="1"/>
  <c r="S15" i="14"/>
  <c r="Y12" i="7" s="1"/>
  <c r="Y15" i="7" s="1"/>
  <c r="T15" i="14"/>
  <c r="Z12" i="7" s="1"/>
  <c r="Z15" i="7" s="1"/>
  <c r="U15" i="14"/>
  <c r="AA12" i="7" s="1"/>
  <c r="AA15" i="7" s="1"/>
  <c r="V15" i="14"/>
  <c r="AB12" i="7" s="1"/>
  <c r="AB15" i="7" s="1"/>
  <c r="W15" i="14"/>
  <c r="AC12" i="7" s="1"/>
  <c r="AC15" i="7" s="1"/>
  <c r="X15" i="14"/>
  <c r="AD12" i="7" s="1"/>
  <c r="AD15" i="7" s="1"/>
  <c r="Y15" i="14"/>
  <c r="AE12" i="7" s="1"/>
  <c r="AE15" i="7" s="1"/>
  <c r="Z15" i="14"/>
  <c r="AF12" i="7" s="1"/>
  <c r="AF15" i="7" s="1"/>
  <c r="AA15" i="14"/>
  <c r="AG12" i="7" s="1"/>
  <c r="AG15" i="7" s="1"/>
  <c r="AB15" i="14"/>
  <c r="AH12" i="7" s="1"/>
  <c r="AH15" i="7" s="1"/>
  <c r="AC15" i="14"/>
  <c r="AI12" i="7" s="1"/>
  <c r="AI15" i="7" s="1"/>
  <c r="AD15" i="14"/>
  <c r="AJ12" i="7" s="1"/>
  <c r="AJ15" i="7" s="1"/>
  <c r="AE15" i="14"/>
  <c r="AK12" i="7" s="1"/>
  <c r="AK15" i="7" s="1"/>
  <c r="AF15" i="14"/>
  <c r="AL12" i="7" s="1"/>
  <c r="AL15" i="7" s="1"/>
  <c r="AG15" i="14"/>
  <c r="AM12" i="7" s="1"/>
  <c r="AM15" i="7" s="1"/>
  <c r="AH15" i="14"/>
  <c r="AN12" i="7" s="1"/>
  <c r="AN15" i="7" s="1"/>
  <c r="AI15" i="14"/>
  <c r="AO12" i="7" s="1"/>
  <c r="AO15" i="7" s="1"/>
  <c r="AJ15" i="14"/>
  <c r="AP12" i="7" s="1"/>
  <c r="AP15" i="7" s="1"/>
  <c r="AK15" i="14"/>
  <c r="AQ12" i="7" s="1"/>
  <c r="AQ15" i="7" s="1"/>
  <c r="G15" i="14"/>
  <c r="M12" i="7" s="1"/>
  <c r="M15" i="7" s="1"/>
  <c r="L31" i="15" l="1"/>
  <c r="L33" i="15"/>
  <c r="L32" i="15"/>
  <c r="L34" i="15"/>
  <c r="M2" i="15"/>
  <c r="L17" i="15"/>
  <c r="L16" i="15"/>
  <c r="L15" i="15"/>
  <c r="L14" i="15"/>
  <c r="A21" i="14"/>
  <c r="A22" i="14" s="1"/>
  <c r="A23" i="14" s="1"/>
  <c r="A24" i="14" s="1"/>
  <c r="A25" i="14" s="1"/>
  <c r="A26" i="14" s="1"/>
  <c r="A27" i="14" s="1"/>
  <c r="K12" i="7"/>
  <c r="K12" i="5"/>
  <c r="F28" i="14"/>
  <c r="F15"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A58" i="13"/>
  <c r="A59" i="13" s="1"/>
  <c r="A60" i="13" s="1"/>
  <c r="A61" i="13" s="1"/>
  <c r="A62" i="13" s="1"/>
  <c r="A63" i="13" s="1"/>
  <c r="A64" i="13" s="1"/>
  <c r="A65" i="13" s="1"/>
  <c r="A66" i="13" s="1"/>
  <c r="A67" i="13" s="1"/>
  <c r="A68" i="13" s="1"/>
  <c r="A69" i="13" s="1"/>
  <c r="A70" i="13" s="1"/>
  <c r="A71" i="13" s="1"/>
  <c r="A72" i="13" s="1"/>
  <c r="A41" i="13"/>
  <c r="A42" i="13" s="1"/>
  <c r="A43" i="13" s="1"/>
  <c r="A44" i="13" s="1"/>
  <c r="A45" i="13" s="1"/>
  <c r="A46" i="13" s="1"/>
  <c r="A47" i="13" s="1"/>
  <c r="A48" i="13" s="1"/>
  <c r="A49" i="13" s="1"/>
  <c r="A23" i="13"/>
  <c r="A24" i="13" s="1"/>
  <c r="A25" i="13" s="1"/>
  <c r="A26" i="13" s="1"/>
  <c r="A27" i="13" s="1"/>
  <c r="A28" i="13" s="1"/>
  <c r="A29" i="13" s="1"/>
  <c r="A30" i="13" s="1"/>
  <c r="A31" i="13" s="1"/>
  <c r="A32" i="13" s="1"/>
  <c r="A33" i="13" s="1"/>
  <c r="A34" i="13" s="1"/>
  <c r="A35" i="13" s="1"/>
  <c r="A36" i="13" s="1"/>
  <c r="A6" i="13"/>
  <c r="A7" i="13" s="1"/>
  <c r="A8" i="13" s="1"/>
  <c r="A9" i="13" s="1"/>
  <c r="A10" i="13" s="1"/>
  <c r="A11" i="13" s="1"/>
  <c r="A12" i="13" s="1"/>
  <c r="A13" i="13" s="1"/>
  <c r="A14" i="13" s="1"/>
  <c r="A15" i="13" s="1"/>
  <c r="A16" i="13" s="1"/>
  <c r="A17" i="13" s="1"/>
  <c r="A18" i="13" s="1"/>
  <c r="A19" i="13" s="1"/>
  <c r="G2" i="13"/>
  <c r="M33" i="15" l="1"/>
  <c r="M32" i="15"/>
  <c r="M34" i="15"/>
  <c r="M31" i="15"/>
  <c r="N2" i="15"/>
  <c r="M17" i="15"/>
  <c r="M16" i="15"/>
  <c r="M15" i="15"/>
  <c r="M14" i="15"/>
  <c r="A50" i="13"/>
  <c r="A51" i="13" s="1"/>
  <c r="A52" i="13" s="1"/>
  <c r="A53" i="13" s="1"/>
  <c r="A54" i="13" s="1"/>
  <c r="K15" i="7"/>
  <c r="K15" i="5"/>
  <c r="H2" i="13"/>
  <c r="G37" i="13"/>
  <c r="H55" i="15" s="1"/>
  <c r="H64" i="15" s="1"/>
  <c r="M19" i="5" s="1"/>
  <c r="N34" i="15" l="1"/>
  <c r="N31" i="15"/>
  <c r="N33" i="15"/>
  <c r="N32" i="15"/>
  <c r="O2" i="15"/>
  <c r="N17" i="15"/>
  <c r="N16" i="15"/>
  <c r="N15" i="15"/>
  <c r="N14" i="15"/>
  <c r="I2" i="13"/>
  <c r="O31" i="15" l="1"/>
  <c r="O33" i="15"/>
  <c r="O32" i="15"/>
  <c r="O34" i="15"/>
  <c r="P2" i="15"/>
  <c r="O17" i="15"/>
  <c r="O16" i="15"/>
  <c r="O15" i="15"/>
  <c r="O14" i="15"/>
  <c r="H30" i="15"/>
  <c r="H24" i="15"/>
  <c r="H35" i="15"/>
  <c r="H23" i="15"/>
  <c r="H27" i="15"/>
  <c r="H26" i="15"/>
  <c r="H22" i="15"/>
  <c r="H29" i="15"/>
  <c r="H28" i="15"/>
  <c r="H25" i="15"/>
  <c r="J2" i="13"/>
  <c r="H6" i="13"/>
  <c r="I6" i="13" s="1"/>
  <c r="J6" i="13" s="1"/>
  <c r="K6" i="13" s="1"/>
  <c r="L6" i="13" s="1"/>
  <c r="M6" i="13" s="1"/>
  <c r="N6" i="13" s="1"/>
  <c r="O6" i="13" s="1"/>
  <c r="P6" i="13" s="1"/>
  <c r="Q6" i="13" s="1"/>
  <c r="R6" i="13" s="1"/>
  <c r="S6" i="13" s="1"/>
  <c r="T6" i="13" s="1"/>
  <c r="U6" i="13" s="1"/>
  <c r="V6" i="13" s="1"/>
  <c r="W6" i="13" s="1"/>
  <c r="X6" i="13" s="1"/>
  <c r="Y6" i="13" s="1"/>
  <c r="Z6" i="13" s="1"/>
  <c r="AA6" i="13" s="1"/>
  <c r="AB6" i="13" s="1"/>
  <c r="AC6" i="13" s="1"/>
  <c r="AD6" i="13" s="1"/>
  <c r="AE6" i="13" s="1"/>
  <c r="AF6" i="13" s="1"/>
  <c r="AG6" i="13" s="1"/>
  <c r="AH6" i="13" s="1"/>
  <c r="AI6" i="13" s="1"/>
  <c r="AJ6" i="13" s="1"/>
  <c r="AK6" i="13" s="1"/>
  <c r="P31" i="15" l="1"/>
  <c r="P33" i="15"/>
  <c r="P32" i="15"/>
  <c r="P34" i="15"/>
  <c r="Q2" i="15"/>
  <c r="P17" i="15"/>
  <c r="P16" i="15"/>
  <c r="P15" i="15"/>
  <c r="P14" i="15"/>
  <c r="H36" i="15"/>
  <c r="M18" i="5" s="1"/>
  <c r="M20" i="5" s="1"/>
  <c r="K2" i="13"/>
  <c r="I55" i="15"/>
  <c r="I37" i="13"/>
  <c r="H20" i="13"/>
  <c r="I42" i="15" s="1"/>
  <c r="I51" i="15" s="1"/>
  <c r="G13" i="7"/>
  <c r="H13" i="7" s="1"/>
  <c r="M22" i="5" l="1"/>
  <c r="Q33" i="15"/>
  <c r="Q32" i="15"/>
  <c r="Q34" i="15"/>
  <c r="Q31" i="15"/>
  <c r="R2" i="15"/>
  <c r="Q17" i="15"/>
  <c r="Q16" i="15"/>
  <c r="Q15" i="15"/>
  <c r="Q14" i="15"/>
  <c r="J55" i="15"/>
  <c r="J64" i="15" s="1"/>
  <c r="O19" i="5" s="1"/>
  <c r="I64" i="15"/>
  <c r="L2" i="13"/>
  <c r="I20" i="13"/>
  <c r="J42" i="15" s="1"/>
  <c r="J37" i="13"/>
  <c r="R34" i="15" l="1"/>
  <c r="R31" i="15"/>
  <c r="R33" i="15"/>
  <c r="R32" i="15"/>
  <c r="S2" i="15"/>
  <c r="R17" i="15"/>
  <c r="R16" i="15"/>
  <c r="R15" i="15"/>
  <c r="R14" i="15"/>
  <c r="J29" i="15"/>
  <c r="J35" i="15"/>
  <c r="K55" i="15"/>
  <c r="K64" i="15" s="1"/>
  <c r="P19" i="5" s="1"/>
  <c r="N19" i="5"/>
  <c r="I24" i="15"/>
  <c r="J23" i="15"/>
  <c r="I28" i="15"/>
  <c r="J28" i="15"/>
  <c r="I25" i="15"/>
  <c r="I22" i="15"/>
  <c r="J26" i="15"/>
  <c r="I27" i="15"/>
  <c r="I26" i="15"/>
  <c r="J22" i="15"/>
  <c r="J27" i="15"/>
  <c r="I29" i="15"/>
  <c r="I23" i="15"/>
  <c r="J24" i="15"/>
  <c r="J25" i="15"/>
  <c r="I30" i="15"/>
  <c r="J30" i="15"/>
  <c r="I35" i="15"/>
  <c r="M2" i="13"/>
  <c r="J20" i="13"/>
  <c r="K42" i="15" s="1"/>
  <c r="J36" i="15" l="1"/>
  <c r="S31" i="15"/>
  <c r="S33" i="15"/>
  <c r="S32" i="15"/>
  <c r="S34" i="15"/>
  <c r="T2" i="15"/>
  <c r="S15" i="15"/>
  <c r="S14" i="15"/>
  <c r="S17" i="15"/>
  <c r="S16" i="15"/>
  <c r="K30" i="15"/>
  <c r="K26" i="15"/>
  <c r="K23" i="15"/>
  <c r="K29" i="15"/>
  <c r="K27" i="15"/>
  <c r="I36" i="15"/>
  <c r="N18" i="5" s="1"/>
  <c r="K28" i="15"/>
  <c r="K22" i="15"/>
  <c r="K24" i="15"/>
  <c r="K25" i="15"/>
  <c r="K35" i="15"/>
  <c r="N2" i="13"/>
  <c r="K37" i="13"/>
  <c r="K20" i="13"/>
  <c r="L42" i="15" s="1"/>
  <c r="L37" i="13"/>
  <c r="T31" i="15" l="1"/>
  <c r="T33" i="15"/>
  <c r="T32" i="15"/>
  <c r="T34" i="15"/>
  <c r="U2" i="15"/>
  <c r="T17" i="15"/>
  <c r="T16" i="15"/>
  <c r="T15" i="15"/>
  <c r="T14" i="15"/>
  <c r="L55" i="15"/>
  <c r="L64" i="15" s="1"/>
  <c r="M55" i="15"/>
  <c r="M64" i="15" s="1"/>
  <c r="R19" i="5" s="1"/>
  <c r="N20" i="5"/>
  <c r="N22" i="5" s="1"/>
  <c r="K36" i="15"/>
  <c r="P18" i="5" s="1"/>
  <c r="P20" i="5" s="1"/>
  <c r="P22" i="5" s="1"/>
  <c r="O2" i="13"/>
  <c r="L20" i="13"/>
  <c r="M42" i="15" s="1"/>
  <c r="U33" i="15" l="1"/>
  <c r="U32" i="15"/>
  <c r="U34" i="15"/>
  <c r="U31" i="15"/>
  <c r="V2" i="15"/>
  <c r="U17" i="15"/>
  <c r="U16" i="15"/>
  <c r="U15" i="15"/>
  <c r="U14" i="15"/>
  <c r="M26" i="15"/>
  <c r="L23" i="15"/>
  <c r="Q19" i="5"/>
  <c r="L26" i="15"/>
  <c r="M28" i="15"/>
  <c r="M22" i="15"/>
  <c r="L24" i="15"/>
  <c r="L28" i="15"/>
  <c r="M27" i="15"/>
  <c r="L22" i="15"/>
  <c r="L29" i="15"/>
  <c r="M29" i="15"/>
  <c r="L25" i="15"/>
  <c r="L35" i="15"/>
  <c r="M23" i="15"/>
  <c r="M25" i="15"/>
  <c r="M24" i="15"/>
  <c r="L27" i="15"/>
  <c r="L30" i="15"/>
  <c r="M35" i="15"/>
  <c r="M30" i="15"/>
  <c r="P2" i="13"/>
  <c r="M37" i="13"/>
  <c r="M20" i="13"/>
  <c r="N42" i="15" s="1"/>
  <c r="V34" i="15" l="1"/>
  <c r="V31" i="15"/>
  <c r="V33" i="15"/>
  <c r="V32" i="15"/>
  <c r="W2" i="15"/>
  <c r="V17" i="15"/>
  <c r="V16" i="15"/>
  <c r="V15" i="15"/>
  <c r="V14" i="15"/>
  <c r="N55" i="15"/>
  <c r="N64" i="15" s="1"/>
  <c r="M36" i="15"/>
  <c r="R18" i="5" s="1"/>
  <c r="R20" i="5" s="1"/>
  <c r="R22" i="5" s="1"/>
  <c r="L36" i="15"/>
  <c r="Q18" i="5" s="1"/>
  <c r="Q20" i="5" s="1"/>
  <c r="Q22" i="5" s="1"/>
  <c r="Q2" i="13"/>
  <c r="N37" i="13"/>
  <c r="N20" i="13"/>
  <c r="O42" i="15" s="1"/>
  <c r="W31" i="15" l="1"/>
  <c r="W33" i="15"/>
  <c r="W32" i="15"/>
  <c r="W34" i="15"/>
  <c r="X2" i="15"/>
  <c r="W17" i="15"/>
  <c r="W14" i="15"/>
  <c r="W16" i="15"/>
  <c r="W15" i="15"/>
  <c r="O55" i="15"/>
  <c r="O64" i="15" s="1"/>
  <c r="T19" i="5" s="1"/>
  <c r="N29" i="15"/>
  <c r="N25" i="15"/>
  <c r="S19" i="5"/>
  <c r="N22" i="15"/>
  <c r="N35" i="15"/>
  <c r="N23" i="15"/>
  <c r="N28" i="15"/>
  <c r="N24" i="15"/>
  <c r="N27" i="15"/>
  <c r="N26" i="15"/>
  <c r="N30" i="15"/>
  <c r="R2" i="13"/>
  <c r="O37" i="13"/>
  <c r="O20" i="13"/>
  <c r="P42" i="15" s="1"/>
  <c r="X31" i="15" l="1"/>
  <c r="X33" i="15"/>
  <c r="X32" i="15"/>
  <c r="X34" i="15"/>
  <c r="Y2" i="15"/>
  <c r="X17" i="15"/>
  <c r="X16" i="15"/>
  <c r="X15" i="15"/>
  <c r="X14" i="15"/>
  <c r="P55" i="15"/>
  <c r="P64" i="15" s="1"/>
  <c r="O28" i="15"/>
  <c r="O23" i="15"/>
  <c r="O29" i="15"/>
  <c r="N36" i="15"/>
  <c r="S18" i="5" s="1"/>
  <c r="S20" i="5" s="1"/>
  <c r="S22" i="5" s="1"/>
  <c r="O26" i="15"/>
  <c r="O27" i="15"/>
  <c r="O24" i="15"/>
  <c r="O22" i="15"/>
  <c r="O25" i="15"/>
  <c r="O35" i="15"/>
  <c r="O30" i="15"/>
  <c r="S2" i="13"/>
  <c r="P37" i="13"/>
  <c r="P20" i="13"/>
  <c r="Q42" i="15" s="1"/>
  <c r="Y33" i="15" l="1"/>
  <c r="Y32" i="15"/>
  <c r="Y34" i="15"/>
  <c r="Y31" i="15"/>
  <c r="Z2" i="15"/>
  <c r="Y17" i="15"/>
  <c r="Y16" i="15"/>
  <c r="Y15" i="15"/>
  <c r="Y14" i="15"/>
  <c r="Q55" i="15"/>
  <c r="Q64" i="15" s="1"/>
  <c r="V19" i="5" s="1"/>
  <c r="P28" i="15"/>
  <c r="U19" i="5"/>
  <c r="P24" i="15"/>
  <c r="O36" i="15"/>
  <c r="T18" i="5" s="1"/>
  <c r="T20" i="5" s="1"/>
  <c r="T22" i="5" s="1"/>
  <c r="P26" i="15"/>
  <c r="P27" i="15"/>
  <c r="P29" i="15"/>
  <c r="P30" i="15"/>
  <c r="P22" i="15"/>
  <c r="P25" i="15"/>
  <c r="P23" i="15"/>
  <c r="P35" i="15"/>
  <c r="T2" i="13"/>
  <c r="Q37" i="13"/>
  <c r="Q20" i="13"/>
  <c r="R42" i="15" s="1"/>
  <c r="Z34" i="15" l="1"/>
  <c r="Z31" i="15"/>
  <c r="Z33" i="15"/>
  <c r="Z32" i="15"/>
  <c r="AA2" i="15"/>
  <c r="Z17" i="15"/>
  <c r="Z16" i="15"/>
  <c r="Z15" i="15"/>
  <c r="Z14" i="15"/>
  <c r="R55" i="15"/>
  <c r="R64" i="15" s="1"/>
  <c r="W19" i="5" s="1"/>
  <c r="Q28" i="15"/>
  <c r="P36" i="15"/>
  <c r="U18" i="5" s="1"/>
  <c r="U20" i="5" s="1"/>
  <c r="U22" i="5" s="1"/>
  <c r="Q27" i="15"/>
  <c r="Q29" i="15"/>
  <c r="Q23" i="15"/>
  <c r="Q24" i="15"/>
  <c r="Q25" i="15"/>
  <c r="Q30" i="15"/>
  <c r="Q22" i="15"/>
  <c r="Q26" i="15"/>
  <c r="U2" i="13"/>
  <c r="R37" i="13"/>
  <c r="R20" i="13"/>
  <c r="S42" i="15" s="1"/>
  <c r="AA31" i="15" l="1"/>
  <c r="AA33" i="15"/>
  <c r="AA32" i="15"/>
  <c r="AA34" i="15"/>
  <c r="AB2" i="15"/>
  <c r="AA17" i="15"/>
  <c r="AA16" i="15"/>
  <c r="AA15" i="15"/>
  <c r="AA14" i="15"/>
  <c r="S55" i="15"/>
  <c r="S64" i="15" s="1"/>
  <c r="X19" i="5" s="1"/>
  <c r="Q35" i="15"/>
  <c r="Q36" i="15" s="1"/>
  <c r="V18" i="5" s="1"/>
  <c r="V20" i="5" s="1"/>
  <c r="V22" i="5" s="1"/>
  <c r="R25" i="15"/>
  <c r="R27" i="15"/>
  <c r="R30" i="15"/>
  <c r="R28" i="15"/>
  <c r="R26" i="15"/>
  <c r="R35" i="15"/>
  <c r="R23" i="15"/>
  <c r="R22" i="15"/>
  <c r="R29" i="15"/>
  <c r="R24" i="15"/>
  <c r="V2" i="13"/>
  <c r="W2" i="13" s="1"/>
  <c r="X2" i="13" s="1"/>
  <c r="Y2" i="13" s="1"/>
  <c r="Z2" i="13" s="1"/>
  <c r="AA2" i="13" s="1"/>
  <c r="AB2" i="13" s="1"/>
  <c r="AC2" i="13" s="1"/>
  <c r="AD2" i="13" s="1"/>
  <c r="AE2" i="13" s="1"/>
  <c r="AF2" i="13" s="1"/>
  <c r="AG2" i="13" s="1"/>
  <c r="AH2" i="13" s="1"/>
  <c r="AI2" i="13" s="1"/>
  <c r="AJ2" i="13" s="1"/>
  <c r="AK2" i="13" s="1"/>
  <c r="S37" i="13"/>
  <c r="T37" i="13"/>
  <c r="S20" i="13"/>
  <c r="T42" i="15" s="1"/>
  <c r="AB31" i="15" l="1"/>
  <c r="AB33" i="15"/>
  <c r="AB32" i="15"/>
  <c r="AB34" i="15"/>
  <c r="AC2" i="15"/>
  <c r="AB17" i="15"/>
  <c r="AB16" i="15"/>
  <c r="AB15" i="15"/>
  <c r="AB14" i="15"/>
  <c r="U55" i="15"/>
  <c r="U64" i="15" s="1"/>
  <c r="Z19" i="5" s="1"/>
  <c r="T55" i="15"/>
  <c r="T64" i="15" s="1"/>
  <c r="Y19" i="5" s="1"/>
  <c r="S29" i="15"/>
  <c r="S35" i="15"/>
  <c r="S23" i="15"/>
  <c r="R36" i="15"/>
  <c r="W18" i="5" s="1"/>
  <c r="W20" i="5" s="1"/>
  <c r="W22" i="5" s="1"/>
  <c r="S28" i="15"/>
  <c r="S27" i="15"/>
  <c r="S30" i="15"/>
  <c r="S24" i="15"/>
  <c r="S25" i="15"/>
  <c r="S26" i="15"/>
  <c r="T20" i="13"/>
  <c r="U42" i="15" s="1"/>
  <c r="U37" i="13"/>
  <c r="AC33" i="15" l="1"/>
  <c r="AC32" i="15"/>
  <c r="AC34" i="15"/>
  <c r="AC31" i="15"/>
  <c r="AD2" i="15"/>
  <c r="AC17" i="15"/>
  <c r="AC16" i="15"/>
  <c r="AC15" i="15"/>
  <c r="AC14" i="15"/>
  <c r="T28" i="15"/>
  <c r="V55" i="15"/>
  <c r="V64" i="15" s="1"/>
  <c r="AA19" i="5" s="1"/>
  <c r="K19" i="5" s="1"/>
  <c r="S22" i="15"/>
  <c r="S36" i="15" s="1"/>
  <c r="X18" i="5" s="1"/>
  <c r="X20" i="5" s="1"/>
  <c r="X22" i="5" s="1"/>
  <c r="T29" i="15"/>
  <c r="U28" i="15"/>
  <c r="T22" i="15"/>
  <c r="U22" i="15"/>
  <c r="T27" i="15"/>
  <c r="U29" i="15"/>
  <c r="U26" i="15"/>
  <c r="T23" i="15"/>
  <c r="T26" i="15"/>
  <c r="U35" i="15"/>
  <c r="U25" i="15"/>
  <c r="U24" i="15"/>
  <c r="T25" i="15"/>
  <c r="T24" i="15"/>
  <c r="U27" i="15"/>
  <c r="U30" i="15"/>
  <c r="T35" i="15"/>
  <c r="T30" i="15"/>
  <c r="U23" i="15"/>
  <c r="V37" i="13"/>
  <c r="AD34" i="15" l="1"/>
  <c r="AD31" i="15"/>
  <c r="AD33" i="15"/>
  <c r="AD32" i="15"/>
  <c r="AE2" i="15"/>
  <c r="AD17" i="15"/>
  <c r="AD16" i="15"/>
  <c r="AD15" i="15"/>
  <c r="AD14" i="15"/>
  <c r="W55" i="15"/>
  <c r="W64" i="15" s="1"/>
  <c r="AB19" i="5" s="1"/>
  <c r="V29" i="15"/>
  <c r="U20" i="13"/>
  <c r="V42" i="15" s="1"/>
  <c r="V20" i="13"/>
  <c r="W42" i="15" s="1"/>
  <c r="T36" i="15"/>
  <c r="Y18" i="5" s="1"/>
  <c r="Y20" i="5" s="1"/>
  <c r="Y22" i="5" s="1"/>
  <c r="V25" i="15"/>
  <c r="U36" i="15"/>
  <c r="Z18" i="5" s="1"/>
  <c r="Z20" i="5" s="1"/>
  <c r="Z22" i="5" s="1"/>
  <c r="V24" i="15"/>
  <c r="V27" i="15"/>
  <c r="V22" i="15"/>
  <c r="V35" i="15"/>
  <c r="V23" i="15"/>
  <c r="V28" i="15"/>
  <c r="V30" i="15"/>
  <c r="V26" i="15"/>
  <c r="W37" i="13"/>
  <c r="AE31" i="15" l="1"/>
  <c r="AE33" i="15"/>
  <c r="AE32" i="15"/>
  <c r="AE34" i="15"/>
  <c r="AF2" i="15"/>
  <c r="AE17" i="15"/>
  <c r="AE15" i="15"/>
  <c r="AE14" i="15"/>
  <c r="AE16" i="15"/>
  <c r="X55" i="15"/>
  <c r="X64" i="15" s="1"/>
  <c r="AC19" i="5" s="1"/>
  <c r="W26" i="15"/>
  <c r="W20" i="13"/>
  <c r="X42" i="15" s="1"/>
  <c r="W25" i="15"/>
  <c r="V36" i="15"/>
  <c r="AA18" i="5" s="1"/>
  <c r="AA20" i="5" s="1"/>
  <c r="AA22" i="5" s="1"/>
  <c r="W27" i="15"/>
  <c r="W28" i="15"/>
  <c r="W22" i="15"/>
  <c r="W24" i="15"/>
  <c r="W35" i="15"/>
  <c r="W23" i="15"/>
  <c r="W30" i="15"/>
  <c r="W29" i="15"/>
  <c r="X37" i="13"/>
  <c r="AF31" i="15" l="1"/>
  <c r="AF33" i="15"/>
  <c r="AF32" i="15"/>
  <c r="AF34" i="15"/>
  <c r="AG2" i="15"/>
  <c r="AF17" i="15"/>
  <c r="AF16" i="15"/>
  <c r="AF15" i="15"/>
  <c r="AF14" i="15"/>
  <c r="Y55" i="15"/>
  <c r="Y64" i="15" s="1"/>
  <c r="AD19" i="5" s="1"/>
  <c r="X28" i="15"/>
  <c r="X23" i="15"/>
  <c r="X20" i="13"/>
  <c r="Y42" i="15" s="1"/>
  <c r="X24" i="15"/>
  <c r="W36" i="15"/>
  <c r="AB18" i="5" s="1"/>
  <c r="AB20" i="5" s="1"/>
  <c r="AB22" i="5" s="1"/>
  <c r="X22" i="15"/>
  <c r="X29" i="15"/>
  <c r="X25" i="15"/>
  <c r="X26" i="15"/>
  <c r="X35" i="15"/>
  <c r="X27" i="15"/>
  <c r="X30" i="15"/>
  <c r="Y37" i="13"/>
  <c r="AG33" i="15" l="1"/>
  <c r="AG32" i="15"/>
  <c r="AG34" i="15"/>
  <c r="AG31" i="15"/>
  <c r="AH2" i="15"/>
  <c r="AG17" i="15"/>
  <c r="AG16" i="15"/>
  <c r="AG15" i="15"/>
  <c r="AG14" i="15"/>
  <c r="Y26" i="15"/>
  <c r="Z55" i="15"/>
  <c r="Z64" i="15" s="1"/>
  <c r="AE19" i="5" s="1"/>
  <c r="Y28" i="15"/>
  <c r="Y20" i="13"/>
  <c r="Z42" i="15" s="1"/>
  <c r="X36" i="15"/>
  <c r="AC18" i="5" s="1"/>
  <c r="AC20" i="5" s="1"/>
  <c r="AC22" i="5" s="1"/>
  <c r="Y35" i="15"/>
  <c r="Y27" i="15"/>
  <c r="Y29" i="15"/>
  <c r="Y23" i="15"/>
  <c r="Y24" i="15"/>
  <c r="Y25" i="15"/>
  <c r="Y30" i="15"/>
  <c r="Y22" i="15"/>
  <c r="Z37" i="13"/>
  <c r="AH34" i="15" l="1"/>
  <c r="AH31" i="15"/>
  <c r="AH33" i="15"/>
  <c r="AH32" i="15"/>
  <c r="AI2" i="15"/>
  <c r="AH17" i="15"/>
  <c r="AH16" i="15"/>
  <c r="AH15" i="15"/>
  <c r="AH14" i="15"/>
  <c r="AA55" i="15"/>
  <c r="AA64" i="15" s="1"/>
  <c r="AF19" i="5" s="1"/>
  <c r="Z28" i="15"/>
  <c r="Z20" i="13"/>
  <c r="AA42" i="15" s="1"/>
  <c r="Y36" i="15"/>
  <c r="AD18" i="5" s="1"/>
  <c r="AD20" i="5" s="1"/>
  <c r="AD22" i="5" s="1"/>
  <c r="Z29" i="15"/>
  <c r="Z22" i="15"/>
  <c r="Z27" i="15"/>
  <c r="Z24" i="15"/>
  <c r="Z25" i="15"/>
  <c r="Z30" i="15"/>
  <c r="Z35" i="15"/>
  <c r="Z23" i="15"/>
  <c r="Z26" i="15"/>
  <c r="AA37" i="13"/>
  <c r="AI31" i="15" l="1"/>
  <c r="AI33" i="15"/>
  <c r="AI32" i="15"/>
  <c r="AI34" i="15"/>
  <c r="AJ2" i="15"/>
  <c r="AI14" i="15"/>
  <c r="AI17" i="15"/>
  <c r="AI16" i="15"/>
  <c r="AI15" i="15"/>
  <c r="AA29" i="15"/>
  <c r="AB55" i="15"/>
  <c r="AB64" i="15" s="1"/>
  <c r="AG19" i="5" s="1"/>
  <c r="AA20" i="13"/>
  <c r="AB42" i="15" s="1"/>
  <c r="Z36" i="15"/>
  <c r="AE18" i="5" s="1"/>
  <c r="AE20" i="5" s="1"/>
  <c r="AE22" i="5" s="1"/>
  <c r="AA28" i="15"/>
  <c r="AA27" i="15"/>
  <c r="AA22" i="15"/>
  <c r="AA24" i="15"/>
  <c r="AA25" i="15"/>
  <c r="AA30" i="15"/>
  <c r="AA35" i="15"/>
  <c r="AA23" i="15"/>
  <c r="AA26" i="15"/>
  <c r="AB37" i="13"/>
  <c r="AJ31" i="15" l="1"/>
  <c r="AJ33" i="15"/>
  <c r="AJ32" i="15"/>
  <c r="AJ34" i="15"/>
  <c r="AK2" i="15"/>
  <c r="AJ17" i="15"/>
  <c r="AJ16" i="15"/>
  <c r="AJ15" i="15"/>
  <c r="AJ14" i="15"/>
  <c r="AC55" i="15"/>
  <c r="AC64" i="15" s="1"/>
  <c r="AH19" i="5" s="1"/>
  <c r="AB20" i="13"/>
  <c r="AC42" i="15" s="1"/>
  <c r="AB28" i="15"/>
  <c r="AB24" i="15"/>
  <c r="AB27" i="15"/>
  <c r="AB30" i="15"/>
  <c r="AA36" i="15"/>
  <c r="AF18" i="5" s="1"/>
  <c r="AF20" i="5" s="1"/>
  <c r="AF22" i="5" s="1"/>
  <c r="AB22" i="15"/>
  <c r="AB26" i="15"/>
  <c r="AB29" i="15"/>
  <c r="AB25" i="15"/>
  <c r="AB35" i="15"/>
  <c r="AB23" i="15"/>
  <c r="AC37" i="13"/>
  <c r="AK33" i="15" l="1"/>
  <c r="AK32" i="15"/>
  <c r="AK34" i="15"/>
  <c r="AK31" i="15"/>
  <c r="AL2" i="15"/>
  <c r="AK17" i="15"/>
  <c r="AK16" i="15"/>
  <c r="AK15" i="15"/>
  <c r="AK14" i="15"/>
  <c r="AC26" i="15"/>
  <c r="AC28" i="15"/>
  <c r="AD55" i="15"/>
  <c r="AD64" i="15" s="1"/>
  <c r="AI19" i="5" s="1"/>
  <c r="AC35" i="15"/>
  <c r="AC20" i="13"/>
  <c r="AD42" i="15" s="1"/>
  <c r="AC23" i="15"/>
  <c r="AB36" i="15"/>
  <c r="AG18" i="5" s="1"/>
  <c r="AG20" i="5" s="1"/>
  <c r="AG22" i="5" s="1"/>
  <c r="AC25" i="15"/>
  <c r="AC24" i="15"/>
  <c r="AC30" i="15"/>
  <c r="AC22" i="15"/>
  <c r="AC27" i="15"/>
  <c r="AC29" i="15"/>
  <c r="AD37" i="13"/>
  <c r="AL34" i="15" l="1"/>
  <c r="G34" i="15" s="1"/>
  <c r="AL31" i="15"/>
  <c r="G31" i="15" s="1"/>
  <c r="AL33" i="15"/>
  <c r="G33" i="15" s="1"/>
  <c r="AL32" i="15"/>
  <c r="G32" i="15" s="1"/>
  <c r="AL17" i="15"/>
  <c r="G17" i="15" s="1"/>
  <c r="AL16" i="15"/>
  <c r="G16" i="15" s="1"/>
  <c r="AL15" i="15"/>
  <c r="G15" i="15" s="1"/>
  <c r="AL14" i="15"/>
  <c r="G14" i="15" s="1"/>
  <c r="AD27" i="15"/>
  <c r="AE55" i="15"/>
  <c r="AE64" i="15" s="1"/>
  <c r="AJ19" i="5" s="1"/>
  <c r="AD20" i="13"/>
  <c r="AE42" i="15" s="1"/>
  <c r="AD29" i="15"/>
  <c r="AC36" i="15"/>
  <c r="AH18" i="5" s="1"/>
  <c r="AH20" i="5" s="1"/>
  <c r="AH22" i="5" s="1"/>
  <c r="AD25" i="15"/>
  <c r="AD26" i="15"/>
  <c r="AD22" i="15"/>
  <c r="AD28" i="15"/>
  <c r="AD35" i="15"/>
  <c r="AD23" i="15"/>
  <c r="AD24" i="15"/>
  <c r="AD30" i="15"/>
  <c r="AE37" i="13"/>
  <c r="AF55" i="15" l="1"/>
  <c r="AF64" i="15" s="1"/>
  <c r="AK19" i="5" s="1"/>
  <c r="AE28" i="15"/>
  <c r="AE20" i="13"/>
  <c r="AF42" i="15" s="1"/>
  <c r="AE25" i="15"/>
  <c r="AD36" i="15"/>
  <c r="AI18" i="5" s="1"/>
  <c r="AI20" i="5" s="1"/>
  <c r="AI22" i="5" s="1"/>
  <c r="AE27" i="15"/>
  <c r="AE35" i="15"/>
  <c r="AE23" i="15"/>
  <c r="AE30" i="15"/>
  <c r="AE29" i="15"/>
  <c r="AE26" i="15"/>
  <c r="AE24" i="15"/>
  <c r="AE22" i="15"/>
  <c r="AF37" i="13"/>
  <c r="AG55" i="15" l="1"/>
  <c r="AG64" i="15" s="1"/>
  <c r="AL19" i="5" s="1"/>
  <c r="AF23" i="15"/>
  <c r="AF20" i="13"/>
  <c r="AG42" i="15" s="1"/>
  <c r="AF24" i="15"/>
  <c r="AF26" i="15"/>
  <c r="AE36" i="15"/>
  <c r="AJ18" i="5" s="1"/>
  <c r="AJ20" i="5" s="1"/>
  <c r="AJ22" i="5" s="1"/>
  <c r="AF35" i="15"/>
  <c r="AF29" i="15"/>
  <c r="AF30" i="15"/>
  <c r="AF25" i="15"/>
  <c r="AF28" i="15"/>
  <c r="AF27" i="15"/>
  <c r="AG37" i="13"/>
  <c r="AH55" i="15" l="1"/>
  <c r="AH64" i="15" s="1"/>
  <c r="AM19" i="5" s="1"/>
  <c r="AG28" i="15"/>
  <c r="AF22" i="15"/>
  <c r="AF36" i="15" s="1"/>
  <c r="AK18" i="5" s="1"/>
  <c r="AK20" i="5" s="1"/>
  <c r="AK22" i="5" s="1"/>
  <c r="AG20" i="13"/>
  <c r="AH42" i="15" s="1"/>
  <c r="AG24" i="15"/>
  <c r="AG25" i="15"/>
  <c r="AG30" i="15"/>
  <c r="AG22" i="15"/>
  <c r="AG35" i="15"/>
  <c r="AG27" i="15"/>
  <c r="AG26" i="15"/>
  <c r="AG29" i="15"/>
  <c r="AG23" i="15"/>
  <c r="AH37" i="13"/>
  <c r="AH30" i="15" l="1"/>
  <c r="AI55" i="15"/>
  <c r="AI64" i="15" s="1"/>
  <c r="AN19" i="5" s="1"/>
  <c r="AH26" i="15"/>
  <c r="AH20" i="13"/>
  <c r="AI42" i="15" s="1"/>
  <c r="AH28" i="15"/>
  <c r="AG36" i="15"/>
  <c r="AL18" i="5" s="1"/>
  <c r="AL20" i="5" s="1"/>
  <c r="AL22" i="5" s="1"/>
  <c r="AH23" i="15"/>
  <c r="AH25" i="15"/>
  <c r="AH22" i="15"/>
  <c r="AH29" i="15"/>
  <c r="AH24" i="15"/>
  <c r="AH27" i="15"/>
  <c r="AH35" i="15"/>
  <c r="AI37" i="13"/>
  <c r="AJ55" i="15" l="1"/>
  <c r="AJ64" i="15" s="1"/>
  <c r="AO19" i="5" s="1"/>
  <c r="AI20" i="13"/>
  <c r="AJ42" i="15" s="1"/>
  <c r="AH36" i="15"/>
  <c r="AM18" i="5" s="1"/>
  <c r="AM20" i="5" s="1"/>
  <c r="AM22" i="5" s="1"/>
  <c r="AI29" i="15"/>
  <c r="AI28" i="15"/>
  <c r="AI27" i="15"/>
  <c r="AI30" i="15"/>
  <c r="AI24" i="15"/>
  <c r="AI25" i="15"/>
  <c r="AI26" i="15"/>
  <c r="AI35" i="15"/>
  <c r="AI23" i="15"/>
  <c r="AI22" i="15"/>
  <c r="G18" i="7"/>
  <c r="H18" i="7" s="1"/>
  <c r="AJ29" i="15" l="1"/>
  <c r="AJ26" i="15"/>
  <c r="AJ20" i="13"/>
  <c r="AK42" i="15" s="1"/>
  <c r="AJ22" i="15"/>
  <c r="AI36" i="15"/>
  <c r="AN18" i="5" s="1"/>
  <c r="AN20" i="5" s="1"/>
  <c r="AN22" i="5" s="1"/>
  <c r="AJ24" i="15"/>
  <c r="AJ27" i="15"/>
  <c r="AJ30" i="15"/>
  <c r="AJ23" i="15"/>
  <c r="AJ28" i="15"/>
  <c r="AJ25" i="15"/>
  <c r="AJ35" i="15"/>
  <c r="AJ37" i="13"/>
  <c r="AK37" i="13"/>
  <c r="G19" i="7"/>
  <c r="H19" i="7" s="1"/>
  <c r="AL55" i="15" l="1"/>
  <c r="AL64" i="15" s="1"/>
  <c r="AK55" i="15"/>
  <c r="AK64" i="15" s="1"/>
  <c r="AP19" i="5" s="1"/>
  <c r="AK20" i="13"/>
  <c r="AJ36" i="15"/>
  <c r="AO18" i="5" s="1"/>
  <c r="AO20" i="5" s="1"/>
  <c r="AO22" i="5" s="1"/>
  <c r="B6" i="10"/>
  <c r="B7" i="10"/>
  <c r="B8" i="10"/>
  <c r="B5" i="10"/>
  <c r="A6" i="10"/>
  <c r="A7" i="10"/>
  <c r="A8" i="10"/>
  <c r="A5" i="10"/>
  <c r="G55" i="15" l="1"/>
  <c r="AK25" i="15"/>
  <c r="AK24" i="15"/>
  <c r="AL42" i="15"/>
  <c r="AQ19" i="5"/>
  <c r="G64" i="15"/>
  <c r="AL23" i="15"/>
  <c r="AK22" i="15"/>
  <c r="AL29" i="15"/>
  <c r="AL25" i="15"/>
  <c r="AK26" i="15"/>
  <c r="AK35" i="15"/>
  <c r="AL22" i="15"/>
  <c r="AK23" i="15"/>
  <c r="AK28" i="15"/>
  <c r="AL24" i="15"/>
  <c r="AL27" i="15"/>
  <c r="AK29" i="15"/>
  <c r="AL30" i="15"/>
  <c r="AL26" i="15"/>
  <c r="AK27" i="15"/>
  <c r="AK30" i="15"/>
  <c r="AL35" i="15" l="1"/>
  <c r="G35" i="15" s="1"/>
  <c r="AL28" i="15"/>
  <c r="G28" i="15" s="1"/>
  <c r="G23" i="15"/>
  <c r="G25" i="15"/>
  <c r="G27" i="15"/>
  <c r="AK36" i="15"/>
  <c r="AP18" i="5" s="1"/>
  <c r="AP20" i="5" s="1"/>
  <c r="AP22" i="5" s="1"/>
  <c r="G26" i="15"/>
  <c r="G24" i="15"/>
  <c r="G22" i="15"/>
  <c r="G29" i="15"/>
  <c r="G30" i="15"/>
  <c r="D8" i="5"/>
  <c r="B8" i="5"/>
  <c r="D7" i="5"/>
  <c r="B7" i="5"/>
  <c r="D6" i="5"/>
  <c r="B6" i="5"/>
  <c r="B5" i="5"/>
  <c r="AL36" i="15" l="1"/>
  <c r="AQ18" i="5" s="1"/>
  <c r="AQ20" i="5" s="1"/>
  <c r="AQ22" i="5" s="1"/>
  <c r="O18" i="5"/>
  <c r="G36" i="15" l="1"/>
  <c r="O20" i="5"/>
  <c r="O22" i="5" s="1"/>
  <c r="K18" i="5"/>
  <c r="G12" i="7"/>
  <c r="H12" i="7" s="1"/>
  <c r="K22" i="5" l="1"/>
  <c r="D29" i="5"/>
  <c r="C14" i="10" s="1"/>
  <c r="D28" i="5"/>
  <c r="B14" i="10" s="1"/>
  <c r="D30" i="5"/>
  <c r="D14" i="10" s="1"/>
  <c r="K20" i="5"/>
  <c r="D8" i="7"/>
  <c r="B8" i="7"/>
  <c r="D7" i="7"/>
  <c r="B7" i="7"/>
  <c r="D6" i="7"/>
  <c r="B6" i="7"/>
  <c r="H51" i="15" l="1"/>
  <c r="M19" i="7" s="1"/>
  <c r="N19" i="7" l="1"/>
  <c r="J51" i="15" l="1"/>
  <c r="O19" i="7" s="1"/>
  <c r="K51" i="15" l="1"/>
  <c r="L51" i="15" l="1"/>
  <c r="Q19" i="7" s="1"/>
  <c r="P19" i="7"/>
  <c r="M51" i="15" l="1"/>
  <c r="N51" i="15" l="1"/>
  <c r="S19" i="7" s="1"/>
  <c r="R19" i="7"/>
  <c r="O51" i="15" l="1"/>
  <c r="T19" i="7" s="1"/>
  <c r="P51" i="15" l="1"/>
  <c r="U19" i="7" s="1"/>
  <c r="Q51" i="15" l="1"/>
  <c r="V19" i="7" s="1"/>
  <c r="R51" i="15" l="1"/>
  <c r="W19" i="7" s="1"/>
  <c r="S51" i="15" l="1"/>
  <c r="X19" i="7" s="1"/>
  <c r="T51" i="15" l="1"/>
  <c r="Y19" i="7" s="1"/>
  <c r="U51" i="15" l="1"/>
  <c r="Z19" i="7" s="1"/>
  <c r="V51" i="15" l="1"/>
  <c r="AA19" i="7" s="1"/>
  <c r="W51" i="15" l="1"/>
  <c r="AB19" i="7" s="1"/>
  <c r="K19" i="7"/>
  <c r="X51" i="15" l="1"/>
  <c r="AC19" i="7" s="1"/>
  <c r="Y51" i="15" l="1"/>
  <c r="AD19" i="7" s="1"/>
  <c r="Z51" i="15" l="1"/>
  <c r="AE19" i="7" s="1"/>
  <c r="AA51" i="15" l="1"/>
  <c r="AF19" i="7" s="1"/>
  <c r="AB51" i="15" l="1"/>
  <c r="AG19" i="7" s="1"/>
  <c r="AC51" i="15" l="1"/>
  <c r="AH19" i="7" s="1"/>
  <c r="AD51" i="15" l="1"/>
  <c r="AI19" i="7" s="1"/>
  <c r="AE51" i="15" l="1"/>
  <c r="AJ19" i="7" s="1"/>
  <c r="AF51" i="15" l="1"/>
  <c r="AK19" i="7" s="1"/>
  <c r="AG51" i="15" l="1"/>
  <c r="AL19" i="7" s="1"/>
  <c r="AH51" i="15" l="1"/>
  <c r="AM19" i="7" s="1"/>
  <c r="AI51" i="15" l="1"/>
  <c r="AN19" i="7" s="1"/>
  <c r="AJ51" i="15" l="1"/>
  <c r="AO19" i="7" s="1"/>
  <c r="AK51" i="15" l="1"/>
  <c r="AP19" i="7" s="1"/>
  <c r="AL51" i="15" l="1"/>
  <c r="G42" i="15"/>
  <c r="AQ19" i="7" l="1"/>
  <c r="G51" i="15"/>
  <c r="Y12" i="15" l="1"/>
  <c r="AK10" i="15"/>
  <c r="AI7" i="15"/>
  <c r="I18" i="15"/>
  <c r="I11" i="15"/>
  <c r="S8" i="15"/>
  <c r="T10" i="15"/>
  <c r="Z9" i="15"/>
  <c r="AF13" i="15"/>
  <c r="AG12" i="15"/>
  <c r="AH11" i="15"/>
  <c r="AC8" i="15"/>
  <c r="V6" i="15"/>
  <c r="AC12" i="15"/>
  <c r="AG6" i="15"/>
  <c r="R9" i="15"/>
  <c r="U9" i="15"/>
  <c r="M9" i="15"/>
  <c r="L7" i="15"/>
  <c r="I7" i="15"/>
  <c r="AK18" i="15"/>
  <c r="R12" i="15"/>
  <c r="AF10" i="15"/>
  <c r="J10" i="15"/>
  <c r="M13" i="15"/>
  <c r="AF12" i="15"/>
  <c r="K11" i="15"/>
  <c r="Z10" i="15"/>
  <c r="AE13" i="15"/>
  <c r="AD18" i="15"/>
  <c r="AE9" i="15"/>
  <c r="J13" i="15"/>
  <c r="AH6" i="15"/>
  <c r="W18" i="15"/>
  <c r="AK8" i="15"/>
  <c r="AB12" i="15"/>
  <c r="V8" i="15"/>
  <c r="AH9" i="15"/>
  <c r="U11" i="15"/>
  <c r="AL12" i="15"/>
  <c r="N8" i="15"/>
  <c r="AL9" i="15"/>
  <c r="AE8" i="15"/>
  <c r="R6" i="15"/>
  <c r="AE6" i="15"/>
  <c r="N11" i="15"/>
  <c r="W13" i="15"/>
  <c r="K6" i="15"/>
  <c r="Y6" i="15"/>
  <c r="O11" i="15"/>
  <c r="K9" i="15"/>
  <c r="AJ6" i="15"/>
  <c r="AA8" i="15"/>
  <c r="P13" i="15"/>
  <c r="AK13" i="15"/>
  <c r="W7" i="15"/>
  <c r="AA11" i="15"/>
  <c r="Z8" i="15"/>
  <c r="X18" i="15"/>
  <c r="AA18" i="15"/>
  <c r="S11" i="15"/>
  <c r="Z13" i="15"/>
  <c r="AA7" i="15"/>
  <c r="Y8" i="15"/>
  <c r="P7" i="15"/>
  <c r="L11" i="15"/>
  <c r="AC18" i="15"/>
  <c r="AG18" i="15"/>
  <c r="AC7" i="15"/>
  <c r="V13" i="15"/>
  <c r="I8" i="15"/>
  <c r="Q18" i="15"/>
  <c r="AI6" i="15"/>
  <c r="L13" i="15"/>
  <c r="AJ9" i="15"/>
  <c r="U7" i="15"/>
  <c r="AL11" i="15"/>
  <c r="Z7" i="15"/>
  <c r="M12" i="15"/>
  <c r="T8" i="15"/>
  <c r="AD11" i="15"/>
  <c r="W8" i="15"/>
  <c r="AH10" i="15"/>
  <c r="AK12" i="15"/>
  <c r="Y13" i="15"/>
  <c r="L8" i="15"/>
  <c r="AC10" i="15"/>
  <c r="Q6" i="15"/>
  <c r="Y7" i="15"/>
  <c r="M8" i="15"/>
  <c r="AA13" i="15"/>
  <c r="X6" i="15"/>
  <c r="M11" i="15"/>
  <c r="AG9" i="15"/>
  <c r="U12" i="15"/>
  <c r="AB9" i="15"/>
  <c r="L6" i="15"/>
  <c r="AE12" i="15"/>
  <c r="AA6" i="15"/>
  <c r="AD10" i="15"/>
  <c r="N18" i="15"/>
  <c r="W12" i="15"/>
  <c r="J8" i="15"/>
  <c r="AF7" i="15"/>
  <c r="O13" i="15"/>
  <c r="AD12" i="15"/>
  <c r="V9" i="15"/>
  <c r="V11" i="15"/>
  <c r="AL6" i="15"/>
  <c r="H10" i="15"/>
  <c r="Y11" i="15"/>
  <c r="AC6" i="15"/>
  <c r="AB11" i="15"/>
  <c r="S7" i="15"/>
  <c r="AJ18" i="15"/>
  <c r="X13" i="15"/>
  <c r="Z11" i="15"/>
  <c r="S12" i="15"/>
  <c r="Z18" i="15"/>
  <c r="X10" i="15"/>
  <c r="R18" i="15"/>
  <c r="AG10" i="15"/>
  <c r="O18" i="15"/>
  <c r="T6" i="15"/>
  <c r="J6" i="15"/>
  <c r="AE18" i="15"/>
  <c r="S18" i="15"/>
  <c r="AD6" i="15"/>
  <c r="AI8" i="15"/>
  <c r="X11" i="15"/>
  <c r="AK6" i="15"/>
  <c r="Q12" i="15"/>
  <c r="I6" i="15"/>
  <c r="AA10" i="15"/>
  <c r="R13" i="15"/>
  <c r="S10" i="15"/>
  <c r="M10" i="15"/>
  <c r="AH13" i="15"/>
  <c r="AJ11" i="15"/>
  <c r="AJ13" i="15"/>
  <c r="T13" i="15"/>
  <c r="AC11" i="15"/>
  <c r="AI12" i="15"/>
  <c r="AD13" i="15"/>
  <c r="K12" i="15"/>
  <c r="W10" i="15"/>
  <c r="M18" i="15"/>
  <c r="O10" i="15"/>
  <c r="AL10" i="15"/>
  <c r="AF18" i="15"/>
  <c r="AH7" i="15"/>
  <c r="AG8" i="15"/>
  <c r="AL7" i="15"/>
  <c r="AE10" i="15"/>
  <c r="O8" i="15"/>
  <c r="AF8" i="15"/>
  <c r="AJ8" i="15"/>
  <c r="X12" i="15"/>
  <c r="M6" i="15"/>
  <c r="M7" i="15"/>
  <c r="AI10" i="15"/>
  <c r="AD8" i="15"/>
  <c r="AK9" i="15"/>
  <c r="S13" i="15"/>
  <c r="AG11" i="15"/>
  <c r="Z6" i="15"/>
  <c r="J9" i="15"/>
  <c r="AA9" i="15"/>
  <c r="T7" i="15"/>
  <c r="R10" i="15"/>
  <c r="AH12" i="15"/>
  <c r="S6" i="15"/>
  <c r="AH18" i="15"/>
  <c r="U18" i="15"/>
  <c r="H13" i="15"/>
  <c r="N13" i="15"/>
  <c r="N7" i="15"/>
  <c r="R11" i="15"/>
  <c r="K13" i="15"/>
  <c r="AI13" i="15"/>
  <c r="J11" i="15"/>
  <c r="O7" i="15"/>
  <c r="AK7" i="15"/>
  <c r="Q10" i="15"/>
  <c r="O12" i="15"/>
  <c r="Y18" i="15"/>
  <c r="AH8" i="15"/>
  <c r="J12" i="15"/>
  <c r="AB13" i="15"/>
  <c r="V18" i="15"/>
  <c r="AL18" i="15"/>
  <c r="X9" i="15"/>
  <c r="H7" i="15"/>
  <c r="P9" i="15"/>
  <c r="L12" i="15"/>
  <c r="AB8" i="15"/>
  <c r="Q7" i="15"/>
  <c r="O9" i="15"/>
  <c r="M5" i="15"/>
  <c r="N10" i="15"/>
  <c r="AL8" i="15"/>
  <c r="AD9" i="15"/>
  <c r="Y9" i="15"/>
  <c r="T11" i="15"/>
  <c r="AI11" i="15"/>
  <c r="I13" i="15"/>
  <c r="X7" i="15"/>
  <c r="W5" i="15"/>
  <c r="H6" i="15"/>
  <c r="Q8" i="15"/>
  <c r="P11" i="15"/>
  <c r="P8" i="15"/>
  <c r="V7" i="15"/>
  <c r="U8" i="15"/>
  <c r="K18" i="15"/>
  <c r="P5" i="15"/>
  <c r="AE7" i="15"/>
  <c r="H8" i="15"/>
  <c r="T9" i="15"/>
  <c r="V12" i="15"/>
  <c r="AI18" i="15"/>
  <c r="H11" i="15"/>
  <c r="Q5" i="15"/>
  <c r="AB6" i="15"/>
  <c r="O6" i="15"/>
  <c r="K8" i="15"/>
  <c r="L10" i="15"/>
  <c r="T5" i="15"/>
  <c r="Q9" i="15"/>
  <c r="Z12" i="15"/>
  <c r="AL13" i="15"/>
  <c r="J7" i="15"/>
  <c r="I10" i="15"/>
  <c r="H18" i="15"/>
  <c r="AJ12" i="15"/>
  <c r="N12" i="15"/>
  <c r="AB10" i="15"/>
  <c r="AG7" i="15"/>
  <c r="W6" i="15"/>
  <c r="K7" i="15"/>
  <c r="AI9" i="15"/>
  <c r="AJ7" i="15"/>
  <c r="AD7" i="15"/>
  <c r="N9" i="15"/>
  <c r="U13" i="15"/>
  <c r="AC9" i="15"/>
  <c r="J18" i="15"/>
  <c r="AF9" i="15"/>
  <c r="I5" i="15"/>
  <c r="L9" i="15"/>
  <c r="W9" i="15"/>
  <c r="P10" i="15"/>
  <c r="W11" i="15"/>
  <c r="P6" i="15"/>
  <c r="AA12" i="15"/>
  <c r="AD5" i="15"/>
  <c r="X5" i="15"/>
  <c r="AI5" i="15"/>
  <c r="X8" i="15"/>
  <c r="AH5" i="15"/>
  <c r="AC5" i="15"/>
  <c r="Y5" i="15"/>
  <c r="AG13" i="15"/>
  <c r="AB18" i="15"/>
  <c r="AC13" i="15"/>
  <c r="AK5" i="15"/>
  <c r="T12" i="15"/>
  <c r="S9" i="15"/>
  <c r="AL5" i="15"/>
  <c r="U6" i="15"/>
  <c r="K10" i="15"/>
  <c r="Q11" i="15"/>
  <c r="P12" i="15"/>
  <c r="U10" i="15"/>
  <c r="H5" i="15"/>
  <c r="AG5" i="15"/>
  <c r="V10" i="15"/>
  <c r="AJ10" i="15"/>
  <c r="S5" i="15"/>
  <c r="L18" i="15"/>
  <c r="T18" i="15"/>
  <c r="H9" i="15"/>
  <c r="Q13" i="15"/>
  <c r="AE11" i="15"/>
  <c r="P18" i="15"/>
  <c r="Z5" i="15"/>
  <c r="K5" i="15"/>
  <c r="H12" i="15"/>
  <c r="R8" i="15"/>
  <c r="N6" i="15"/>
  <c r="I9" i="15"/>
  <c r="Y10" i="15"/>
  <c r="R5" i="15"/>
  <c r="AF6" i="15"/>
  <c r="V5" i="15"/>
  <c r="AA5" i="15"/>
  <c r="AF5" i="15"/>
  <c r="AK11" i="15"/>
  <c r="J5" i="15"/>
  <c r="AE5" i="15"/>
  <c r="AJ5" i="15"/>
  <c r="AB5" i="15"/>
  <c r="AF11" i="15"/>
  <c r="AB7" i="15"/>
  <c r="L5" i="15"/>
  <c r="R7" i="15"/>
  <c r="I12" i="15"/>
  <c r="U5" i="15"/>
  <c r="O5" i="15"/>
  <c r="N5" i="15"/>
  <c r="I19" i="15" l="1"/>
  <c r="AI19" i="15"/>
  <c r="AN18" i="7" s="1"/>
  <c r="AN20" i="7" s="1"/>
  <c r="AN24" i="5" s="1"/>
  <c r="K19" i="15"/>
  <c r="P18" i="7" s="1"/>
  <c r="P20" i="7" s="1"/>
  <c r="P24" i="5" s="1"/>
  <c r="AA19" i="15"/>
  <c r="AF18" i="7" s="1"/>
  <c r="AF20" i="7" s="1"/>
  <c r="AF24" i="5" s="1"/>
  <c r="Y19" i="15"/>
  <c r="AD18" i="7" s="1"/>
  <c r="AD20" i="7" s="1"/>
  <c r="AD24" i="5" s="1"/>
  <c r="M19" i="15"/>
  <c r="R18" i="7" s="1"/>
  <c r="R20" i="7" s="1"/>
  <c r="R24" i="5" s="1"/>
  <c r="G18" i="15"/>
  <c r="AL19" i="15"/>
  <c r="AQ18" i="7" s="1"/>
  <c r="AQ20" i="7" s="1"/>
  <c r="AQ24" i="5" s="1"/>
  <c r="AB19" i="15"/>
  <c r="AG18" i="7" s="1"/>
  <c r="AG20" i="7" s="1"/>
  <c r="AG24" i="5" s="1"/>
  <c r="N18" i="7"/>
  <c r="N20" i="7" s="1"/>
  <c r="N24" i="5" s="1"/>
  <c r="W19" i="15"/>
  <c r="AB18" i="7" s="1"/>
  <c r="AB20" i="7" s="1"/>
  <c r="AB24" i="5" s="1"/>
  <c r="AD19" i="15"/>
  <c r="AI18" i="7" s="1"/>
  <c r="AI20" i="7" s="1"/>
  <c r="AI24" i="5" s="1"/>
  <c r="P19" i="15"/>
  <c r="U18" i="7" s="1"/>
  <c r="U20" i="7" s="1"/>
  <c r="U24" i="5" s="1"/>
  <c r="N19" i="15"/>
  <c r="S18" i="7" s="1"/>
  <c r="S20" i="7" s="1"/>
  <c r="S24" i="5" s="1"/>
  <c r="AK19" i="15"/>
  <c r="AP18" i="7" s="1"/>
  <c r="AP20" i="7" s="1"/>
  <c r="AP24" i="5" s="1"/>
  <c r="AH19" i="15"/>
  <c r="AM18" i="7" s="1"/>
  <c r="AM20" i="7" s="1"/>
  <c r="AM24" i="5" s="1"/>
  <c r="G13" i="15"/>
  <c r="V19" i="15"/>
  <c r="AA18" i="7" s="1"/>
  <c r="AA20" i="7" s="1"/>
  <c r="AA24" i="5" s="1"/>
  <c r="AF19" i="15"/>
  <c r="AK18" i="7" s="1"/>
  <c r="AK20" i="7" s="1"/>
  <c r="AK24" i="5" s="1"/>
  <c r="O19" i="15"/>
  <c r="T18" i="7" s="1"/>
  <c r="T20" i="7" s="1"/>
  <c r="T24" i="5" s="1"/>
  <c r="AJ19" i="15"/>
  <c r="AO18" i="7" s="1"/>
  <c r="AO20" i="7" s="1"/>
  <c r="AO24" i="5" s="1"/>
  <c r="U19" i="15"/>
  <c r="Z18" i="7" s="1"/>
  <c r="Z20" i="7" s="1"/>
  <c r="Z24" i="5" s="1"/>
  <c r="S19" i="15"/>
  <c r="X18" i="7" s="1"/>
  <c r="X20" i="7" s="1"/>
  <c r="X24" i="5" s="1"/>
  <c r="G11" i="15"/>
  <c r="H19" i="15"/>
  <c r="M18" i="7" s="1"/>
  <c r="Q19" i="15"/>
  <c r="V18" i="7" s="1"/>
  <c r="V20" i="7" s="1"/>
  <c r="V24" i="5" s="1"/>
  <c r="G7" i="15"/>
  <c r="AG19" i="15"/>
  <c r="AL18" i="7" s="1"/>
  <c r="AL20" i="7" s="1"/>
  <c r="AL24" i="5" s="1"/>
  <c r="G10" i="15"/>
  <c r="J19" i="15"/>
  <c r="O18" i="7" s="1"/>
  <c r="O20" i="7" s="1"/>
  <c r="O24" i="5" s="1"/>
  <c r="AC19" i="15"/>
  <c r="AH18" i="7" s="1"/>
  <c r="AH20" i="7" s="1"/>
  <c r="AH24" i="5" s="1"/>
  <c r="G12" i="15"/>
  <c r="R19" i="15"/>
  <c r="W18" i="7" s="1"/>
  <c r="W20" i="7" s="1"/>
  <c r="W24" i="5" s="1"/>
  <c r="Z19" i="15"/>
  <c r="AE18" i="7" s="1"/>
  <c r="AE20" i="7" s="1"/>
  <c r="AE24" i="5" s="1"/>
  <c r="G5" i="15"/>
  <c r="X19" i="15"/>
  <c r="AC18" i="7" s="1"/>
  <c r="AC20" i="7" s="1"/>
  <c r="AC24" i="5" s="1"/>
  <c r="T19" i="15"/>
  <c r="Y18" i="7" s="1"/>
  <c r="Y20" i="7" s="1"/>
  <c r="Y24" i="5" s="1"/>
  <c r="G8" i="15"/>
  <c r="L19" i="15"/>
  <c r="Q18" i="7" s="1"/>
  <c r="Q20" i="7" s="1"/>
  <c r="Q24" i="5" s="1"/>
  <c r="G9" i="15"/>
  <c r="AE19" i="15"/>
  <c r="AJ18" i="7" s="1"/>
  <c r="AJ20" i="7" s="1"/>
  <c r="AJ24" i="5" s="1"/>
  <c r="G6" i="15"/>
  <c r="G19" i="15" l="1"/>
  <c r="K18" i="7"/>
  <c r="M20" i="7"/>
  <c r="M24" i="5" s="1"/>
  <c r="K20" i="7" l="1"/>
  <c r="D34" i="5" l="1"/>
  <c r="D15" i="10" s="1"/>
  <c r="D33" i="5"/>
  <c r="C15" i="10" s="1"/>
  <c r="D32" i="5"/>
  <c r="B15" i="10" s="1"/>
  <c r="K24" i="5"/>
</calcChain>
</file>

<file path=xl/sharedStrings.xml><?xml version="1.0" encoding="utf-8"?>
<sst xmlns="http://schemas.openxmlformats.org/spreadsheetml/2006/main" count="806" uniqueCount="222">
  <si>
    <t>Start Yr</t>
  </si>
  <si>
    <t>End Yr</t>
  </si>
  <si>
    <t>Tracking</t>
  </si>
  <si>
    <t>Project Name</t>
  </si>
  <si>
    <t>Project Manager</t>
  </si>
  <si>
    <t>Date</t>
  </si>
  <si>
    <t>tonnes</t>
  </si>
  <si>
    <t>COSTS</t>
  </si>
  <si>
    <t>TOTAL COST</t>
  </si>
  <si>
    <t>Other</t>
  </si>
  <si>
    <t>Scenario 1 incremental to Base Case</t>
  </si>
  <si>
    <t>INCREMENTAL RESULT (to Base Case)</t>
  </si>
  <si>
    <t>Incremental Present Value Outcome</t>
  </si>
  <si>
    <t>Key Reference Source</t>
  </si>
  <si>
    <t>Instructions</t>
  </si>
  <si>
    <t>Model Version</t>
  </si>
  <si>
    <t>Results Page</t>
  </si>
  <si>
    <t>Version 1</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</si>
  <si>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</si>
  <si>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</si>
  <si>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</si>
  <si>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</si>
  <si>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</si>
  <si>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</si>
  <si>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</si>
  <si>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</si>
  <si>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</si>
  <si>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</si>
  <si>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</si>
  <si>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</si>
  <si>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</si>
  <si>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</si>
  <si>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</si>
  <si>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</si>
  <si>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</si>
  <si>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</si>
  <si>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</si>
  <si>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</si>
  <si>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BASE CASE - Waste Inputs:</t>
  </si>
  <si>
    <t xml:space="preserve"> SCENARIO 1 - Waste Inputs:</t>
  </si>
  <si>
    <t>Consultants</t>
  </si>
  <si>
    <t>Contractors</t>
  </si>
  <si>
    <t>Contingency Capital</t>
  </si>
  <si>
    <t>Overheads &amp; admin</t>
  </si>
  <si>
    <t>Maintenance - equipment</t>
  </si>
  <si>
    <t>Contingency O&amp;M</t>
  </si>
  <si>
    <t>BASE CASE - Products</t>
  </si>
  <si>
    <t>SCENARIO 1 - Products</t>
  </si>
  <si>
    <t>Data Source/Assumptions/Notes</t>
  </si>
  <si>
    <t>Total Scenario 1 - Product Outputs</t>
  </si>
  <si>
    <t>Total Base Case (BAU) - Product Outputs</t>
  </si>
  <si>
    <t>Total Base Case (BAU) - Waste Inputs</t>
  </si>
  <si>
    <t>Total Scenario 1 - Waste Inputs</t>
  </si>
  <si>
    <t>Input 1</t>
  </si>
  <si>
    <t>Input 2</t>
  </si>
  <si>
    <t>Input 3</t>
  </si>
  <si>
    <t>Input 4</t>
  </si>
  <si>
    <t>Input 5</t>
  </si>
  <si>
    <t>Input 6</t>
  </si>
  <si>
    <t>other</t>
  </si>
  <si>
    <t>Product 1</t>
  </si>
  <si>
    <t>Product 2</t>
  </si>
  <si>
    <t>Product 3</t>
  </si>
  <si>
    <t>Product 4</t>
  </si>
  <si>
    <t>Product 5</t>
  </si>
  <si>
    <t>Product 6</t>
  </si>
  <si>
    <t>Product 7</t>
  </si>
  <si>
    <t>Product 8</t>
  </si>
  <si>
    <t>Product 9</t>
  </si>
  <si>
    <t>Product 10</t>
  </si>
  <si>
    <t>BASE CASE - Capital Costs</t>
  </si>
  <si>
    <t>Plant</t>
  </si>
  <si>
    <t>Equipment</t>
  </si>
  <si>
    <t>$</t>
  </si>
  <si>
    <t>Site Engineering</t>
  </si>
  <si>
    <t>Planning</t>
  </si>
  <si>
    <t>SCENARIO 1 - Capital Costs</t>
  </si>
  <si>
    <t>Transport</t>
  </si>
  <si>
    <t>CAPITAL COST</t>
  </si>
  <si>
    <t>Labour/Staff</t>
  </si>
  <si>
    <t>Electricity</t>
  </si>
  <si>
    <t>Gas</t>
  </si>
  <si>
    <t>Fuel</t>
  </si>
  <si>
    <t>Maintenance - buildings</t>
  </si>
  <si>
    <t>Transport - inputs</t>
  </si>
  <si>
    <t>Transport - products</t>
  </si>
  <si>
    <t>Monitoring and compliance</t>
  </si>
  <si>
    <t>Total Scenario 1 - Capital Cost</t>
  </si>
  <si>
    <t>Total Base Case - Capital Cost</t>
  </si>
  <si>
    <t>RECURRENT/OPERATING COST</t>
  </si>
  <si>
    <t>Total Base Case - Operating Cost</t>
  </si>
  <si>
    <t>Plant hire</t>
  </si>
  <si>
    <t>Scenario 1 - Operating Cost</t>
  </si>
  <si>
    <t>Total Scenario 1 - Operating Cost</t>
  </si>
  <si>
    <t>TOTAL</t>
  </si>
  <si>
    <t>BASE CASE - Revenue from sale of products</t>
  </si>
  <si>
    <t>$/t</t>
  </si>
  <si>
    <t>Total Base Case - Product Revenue</t>
  </si>
  <si>
    <t>Total Scenario 1 - Product Revenue</t>
  </si>
  <si>
    <t>NAME</t>
  </si>
  <si>
    <t>Base Discount Rate</t>
  </si>
  <si>
    <t>Overarching Assumptions</t>
  </si>
  <si>
    <t>Revenue from sale of products</t>
  </si>
  <si>
    <t>SCENARIO 1 - Revenue from sale of products</t>
  </si>
  <si>
    <t>2035-36</t>
  </si>
  <si>
    <t>2036-37</t>
  </si>
  <si>
    <t>2037-38</t>
  </si>
  <si>
    <t>2038-39</t>
  </si>
  <si>
    <t>2039-40</t>
  </si>
  <si>
    <t>2040-41</t>
  </si>
  <si>
    <t>2041-42</t>
  </si>
  <si>
    <t>2042-43</t>
  </si>
  <si>
    <t>2043-44</t>
  </si>
  <si>
    <t>2044-45</t>
  </si>
  <si>
    <t>2045-46</t>
  </si>
  <si>
    <t>Total Capital (Infrastructure) Costs</t>
  </si>
  <si>
    <t>Total Recurrent Cost</t>
  </si>
  <si>
    <t>Present Value ($PV)</t>
  </si>
  <si>
    <t>SCENARIO 1 - RESULTS</t>
  </si>
  <si>
    <t>Low Discount Rate (Sensitivity Test)</t>
  </si>
  <si>
    <t>High Discount Rate (Sensitivity Test)</t>
  </si>
  <si>
    <t>Analysis Period (years)</t>
  </si>
  <si>
    <t>Base year for the analysis</t>
  </si>
  <si>
    <t>Note: This value should reflect the anticipated life-span of the infrastructure. Maximum is 30 years.</t>
  </si>
  <si>
    <t>WASTE INPUTS AND OUTPUTS</t>
  </si>
  <si>
    <t>CAPITAL AND OPERATING COSTS</t>
  </si>
  <si>
    <t>OVERARCHING ASSUMPTIONS</t>
  </si>
  <si>
    <t>Scenaro 1</t>
  </si>
  <si>
    <t>Inflation</t>
  </si>
  <si>
    <t>e.g. Average Annual CPI growth 2002-12 (Sydney), Source: IPART 2014</t>
  </si>
  <si>
    <t>TAX COST</t>
  </si>
  <si>
    <t>Base Case - Tax Cost</t>
  </si>
  <si>
    <t>Scenario 1 - Tax Cost</t>
  </si>
  <si>
    <t>Tax</t>
  </si>
  <si>
    <t>Total Base Case - Tax Cost</t>
  </si>
  <si>
    <t>REVENUE</t>
  </si>
  <si>
    <t>BASE CASE - Other Revenue</t>
  </si>
  <si>
    <t>SCENARIO 1 - Other Revenue</t>
  </si>
  <si>
    <t>Gate fees</t>
  </si>
  <si>
    <t>Royalties</t>
  </si>
  <si>
    <t>Energy</t>
  </si>
  <si>
    <t>Grant funding</t>
  </si>
  <si>
    <t>Total Base Case - Other Revenue</t>
  </si>
  <si>
    <t>Total Scenario 1 - Other Revenue</t>
  </si>
  <si>
    <t>Revenue</t>
  </si>
  <si>
    <t>Other Revenue</t>
  </si>
  <si>
    <t>TOTAL REVENUE</t>
  </si>
  <si>
    <t>Tax Cost</t>
  </si>
  <si>
    <t>RESULT</t>
  </si>
  <si>
    <t>Project Result</t>
  </si>
  <si>
    <t>Incremental Result</t>
  </si>
  <si>
    <t>NPV</t>
  </si>
  <si>
    <t>Net Present Value Outcome (base discount rate)</t>
  </si>
  <si>
    <t>Net Present Value Outcome (low discount rate - sensitivity)</t>
  </si>
  <si>
    <t>Net Present Value Outcome (high discount rate - sensitivity)</t>
  </si>
  <si>
    <t>XXX</t>
  </si>
  <si>
    <t>Guidelines for Financial Appraisal</t>
  </si>
  <si>
    <t>Note: This is a nominal post-tax discount rate that should reflect the organisation's weighted average cost of capital.  The discount rate and the cashflow are nominal post tax, as the cost of debt and equity are observed only in nominal terms.</t>
  </si>
  <si>
    <t xml:space="preserve"> </t>
  </si>
  <si>
    <t>4. Set the base year and analysis period, see overarching assumptions sheet (Sheet 1).  The analysis period should reflect the lifespan of the proposed infrastructure asset.</t>
  </si>
  <si>
    <t>5. Once the assumptions pages are complete, review the calculation and results pages.</t>
  </si>
  <si>
    <t>6. The results of the analysis (the scenarios incremental to the base case) will automatically appear in the 'Results' tab.</t>
  </si>
  <si>
    <t>1. It is recommended that users contact the business case advisory services provider before using the model.</t>
  </si>
  <si>
    <t>2. Start by completing the assumptions pages (Sheets 1-4).  The assumptions need to reflect both the base case (without project) and option scenario (with project) situations.</t>
  </si>
  <si>
    <t>DATE</t>
  </si>
  <si>
    <t>Input 7</t>
  </si>
  <si>
    <t>Input 8</t>
  </si>
  <si>
    <t>Input 9</t>
  </si>
  <si>
    <t>Input 10</t>
  </si>
  <si>
    <t>Input 11</t>
  </si>
  <si>
    <t>Input 12</t>
  </si>
  <si>
    <t>Input 13</t>
  </si>
  <si>
    <t>Input 14</t>
  </si>
  <si>
    <t>Commercial and Industrial (C&amp;I) - Mixed</t>
  </si>
  <si>
    <t>Breakdown - please detail anticipated breakdown of waste input stream, e.g. paper, cardboard, wood/timber, plastics, glass, metals, organics, etc.</t>
  </si>
  <si>
    <t>Municipal Solid Waste (MSW) - Mixed</t>
  </si>
  <si>
    <t>Describe</t>
  </si>
  <si>
    <t>C&amp;I - Source separated dry recycling</t>
  </si>
  <si>
    <t>MSW - Source separated dry recycling</t>
  </si>
  <si>
    <t>C&amp;I - Source separated organics</t>
  </si>
  <si>
    <t>MSW - Source separated organics</t>
  </si>
  <si>
    <t>Reused/Recycled/Reprocessed Products (tonnes)</t>
  </si>
  <si>
    <t>Nil - going to landfill/Other?</t>
  </si>
  <si>
    <t>Product 11</t>
  </si>
  <si>
    <t>Product 12</t>
  </si>
  <si>
    <t>Product 13</t>
  </si>
  <si>
    <t>Product 14</t>
  </si>
  <si>
    <t>Paper</t>
  </si>
  <si>
    <t>Describe - What is the precise nature of the output from the new infrastructure, e.g. Recovery of recyclables for reuse, recycled products for market sale, other? How will the outputs be reused/recycled?</t>
  </si>
  <si>
    <t>Cardboard</t>
  </si>
  <si>
    <t>Plastic</t>
  </si>
  <si>
    <t>Glass</t>
  </si>
  <si>
    <t>Non-ferrous metal</t>
  </si>
  <si>
    <t>Ferrous Metal</t>
  </si>
  <si>
    <t>Compost - High Grade</t>
  </si>
  <si>
    <t>Compost - Low Grade</t>
  </si>
  <si>
    <t>PEF - Processed Engineered Fuel</t>
  </si>
  <si>
    <t>Reused equipment</t>
  </si>
  <si>
    <t>Describe - e.g. recycled office furniture</t>
  </si>
  <si>
    <t>Residual waste that is sent to landfill (note total tonnage should correlate with total tonnage of waste inputs)</t>
  </si>
  <si>
    <t>Product 15</t>
  </si>
  <si>
    <t>Maintenance - plant</t>
  </si>
  <si>
    <t>Landfill disposal cost</t>
  </si>
  <si>
    <t xml:space="preserve">other </t>
  </si>
  <si>
    <t>Payment to third party</t>
  </si>
  <si>
    <t>E.g. Payment to third party to receive and recycle/reuse outputs.</t>
  </si>
  <si>
    <t>REVENUE FROM SALE OF PRODUCTS</t>
  </si>
  <si>
    <t>OTHER REVENUE</t>
  </si>
  <si>
    <t>Product value, e.g. $XX/t.  Change and justify this value for your project.</t>
  </si>
  <si>
    <t>Financial Analysis Model for Resource Recovery Facility Expansion and Enhancement Program</t>
  </si>
  <si>
    <t>Base Case (business as usual):  Infrastructure Project is not developed/development is delayed</t>
  </si>
  <si>
    <t>Scenario 1:  Infrastructure Project NAME is developed</t>
  </si>
  <si>
    <t>Other charges</t>
  </si>
  <si>
    <t>BASE CASE - Operating Cost</t>
  </si>
  <si>
    <t xml:space="preserve">Contaminant/residual disposal cost. </t>
  </si>
  <si>
    <t>Waste Inputs Breakdown (tonnes)</t>
  </si>
  <si>
    <t>Note : All values are in nominal dollars, so they must be inflated in the financial analysis.</t>
  </si>
  <si>
    <t>7. Results should first be sanity checked and then sensitivity tests should be run on key parameters, e.g. +/- 20% on capital costs, operating costs and revenue.</t>
  </si>
  <si>
    <t>3. Assign monetary values to the costs and revenue streams, and reference sources for values.  Ensure that all dollar values are in nominal dollars and are inflated over time.</t>
  </si>
  <si>
    <t>Does the development of these products result in any residual waste that is sent to landfill?</t>
  </si>
  <si>
    <t>FINANCIAL ANALYSIS TOOL - Priority Problem Waste Management Program</t>
  </si>
  <si>
    <t>Financial Model for Priority Problem Wastes Management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</si>
</sst>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4" x14ac:knownFonts="1">
    <font>
      <sz val="10"/>
      <color theme="1"/>
      <name val="Calibri"/>
      <family val="2"/>
    </font>
    <font>
      <sz val="11"/>
      <color theme="1"/>
      <name val="Calibri"/>
      <family val="2"/>
      <scheme val="minor"/>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i/>
      <sz val="10"/>
      <color theme="1"/>
      <name val="Calibri"/>
      <family val="2"/>
    </font>
    <font>
      <b/>
      <u/>
      <sz val="10"/>
      <color theme="1"/>
      <name val="Calibri"/>
      <family val="2"/>
    </font>
    <font>
      <u/>
      <sz val="10"/>
      <color theme="10"/>
      <name val="Calibri"/>
      <family val="2"/>
    </font>
    <font>
      <sz val="12"/>
      <name val="Arial"/>
      <family val="2"/>
    </font>
    <font>
      <b/>
      <u/>
      <sz val="12"/>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u/>
      <sz val="12"/>
      <name val="Calibri"/>
      <family val="2"/>
    </font>
    <font>
      <b/>
      <i/>
      <sz val="11"/>
      <color theme="1"/>
      <name val="Calibri"/>
      <family val="2"/>
    </font>
    <font>
      <b/>
      <u/>
      <sz val="20"/>
      <color theme="1"/>
      <name val="Calibri"/>
      <family val="2"/>
    </font>
  </fonts>
  <fills count="7">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top style="thin">
        <color indexed="64"/>
      </top>
      <bottom style="thin">
        <color indexed="64"/>
      </bottom>
      <diagonal/>
    </border>
  </borders>
  <cellStyleXfs count="23">
    <xf numFmtId="0" fontId="0"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311">
    <xf numFmtId="0" fontId="0" fillId="0" borderId="0" xfId="0"/>
    <xf numFmtId="0" fontId="0" fillId="2" borderId="0" xfId="0" applyFill="1"/>
    <xf numFmtId="0" fontId="0" fillId="0" borderId="0" xfId="0" applyFill="1"/>
    <xf numFmtId="0" fontId="13" fillId="3" borderId="0" xfId="0" applyFont="1" applyFill="1" applyAlignment="1">
      <alignment horizontal="left" vertical="center"/>
    </xf>
    <xf numFmtId="164" fontId="0" fillId="0" borderId="0" xfId="0" applyNumberFormat="1"/>
    <xf numFmtId="0" fontId="0" fillId="0" borderId="0" xfId="0" applyAlignment="1">
      <alignment horizontal="right"/>
    </xf>
    <xf numFmtId="164" fontId="0" fillId="0" borderId="0" xfId="0" applyNumberFormat="1" applyAlignment="1">
      <alignment horizontal="right"/>
    </xf>
    <xf numFmtId="0" fontId="14" fillId="3" borderId="0" xfId="0" applyFont="1" applyFill="1" applyAlignment="1">
      <alignment horizontal="center" vertical="center" wrapText="1"/>
    </xf>
    <xf numFmtId="0" fontId="18" fillId="2" borderId="0" xfId="0" applyFont="1" applyFill="1"/>
    <xf numFmtId="0" fontId="19" fillId="2" borderId="0" xfId="0" applyFont="1" applyFill="1"/>
    <xf numFmtId="0" fontId="21" fillId="2" borderId="0" xfId="0" applyFont="1" applyFill="1"/>
    <xf numFmtId="0" fontId="24" fillId="2" borderId="0" xfId="0" applyFont="1" applyFill="1" applyAlignment="1">
      <alignment horizontal="left" vertical="center" indent="2"/>
    </xf>
    <xf numFmtId="0" fontId="17" fillId="2" borderId="0" xfId="16" applyFill="1" applyAlignment="1">
      <alignment horizontal="left" vertical="center" indent="2"/>
    </xf>
    <xf numFmtId="0" fontId="26" fillId="2" borderId="0" xfId="0" applyFont="1" applyFill="1" applyAlignment="1">
      <alignment horizontal="justify" vertical="center"/>
    </xf>
    <xf numFmtId="0" fontId="17" fillId="2" borderId="0" xfId="16" applyFill="1" applyAlignment="1">
      <alignment horizontal="justify" vertical="center"/>
    </xf>
    <xf numFmtId="0" fontId="25" fillId="2" borderId="0" xfId="0" applyFont="1" applyFill="1" applyAlignment="1">
      <alignment horizontal="justify" vertical="center"/>
    </xf>
    <xf numFmtId="0" fontId="23" fillId="2" borderId="0" xfId="0" applyFont="1" applyFill="1" applyAlignment="1">
      <alignment vertical="center" wrapText="1"/>
    </xf>
    <xf numFmtId="0" fontId="0" fillId="0" borderId="0" xfId="0" applyAlignment="1">
      <alignment vertical="top"/>
    </xf>
    <xf numFmtId="0" fontId="0" fillId="4" borderId="0" xfId="0" applyFill="1"/>
    <xf numFmtId="0" fontId="2" fillId="0" borderId="0" xfId="0" applyFont="1" applyFill="1" applyAlignment="1">
      <alignment vertical="top"/>
    </xf>
    <xf numFmtId="0" fontId="7" fillId="0" borderId="0" xfId="0" applyFont="1"/>
    <xf numFmtId="0" fontId="4" fillId="0" borderId="0" xfId="0" applyFont="1" applyFill="1"/>
    <xf numFmtId="0" fontId="0" fillId="0" borderId="0" xfId="0" applyFill="1" applyAlignment="1">
      <alignment vertical="top"/>
    </xf>
    <xf numFmtId="0" fontId="0" fillId="0" borderId="0" xfId="0" applyFill="1" applyAlignment="1">
      <alignment horizontal="left"/>
    </xf>
    <xf numFmtId="0" fontId="0" fillId="2" borderId="0" xfId="0" applyFill="1" applyAlignment="1">
      <alignment vertical="top" wrapText="1"/>
    </xf>
    <xf numFmtId="0" fontId="0" fillId="0" borderId="0" xfId="0" applyFill="1" applyBorder="1"/>
    <xf numFmtId="0" fontId="0" fillId="2" borderId="14" xfId="0" applyFill="1" applyBorder="1"/>
    <xf numFmtId="0" fontId="0" fillId="2" borderId="0" xfId="0" applyFill="1" applyBorder="1" applyAlignment="1">
      <alignment wrapText="1"/>
    </xf>
    <xf numFmtId="0" fontId="0" fillId="5" borderId="0" xfId="0" applyFill="1" applyAlignment="1">
      <alignment vertical="top"/>
    </xf>
    <xf numFmtId="0" fontId="2" fillId="5" borderId="14" xfId="0" applyFont="1" applyFill="1" applyBorder="1" applyAlignment="1">
      <alignment vertical="top"/>
    </xf>
    <xf numFmtId="0" fontId="0" fillId="5" borderId="14" xfId="0" applyFill="1" applyBorder="1" applyAlignment="1">
      <alignment wrapText="1"/>
    </xf>
    <xf numFmtId="2" fontId="33" fillId="3" borderId="0" xfId="0" applyNumberFormat="1" applyFont="1" applyFill="1"/>
    <xf numFmtId="0" fontId="14" fillId="3" borderId="0" xfId="0" applyFont="1" applyFill="1" applyAlignment="1">
      <alignment vertical="top"/>
    </xf>
    <xf numFmtId="0" fontId="14" fillId="3" borderId="0" xfId="0" applyFont="1" applyFill="1"/>
    <xf numFmtId="0" fontId="0" fillId="2" borderId="0" xfId="0" applyFill="1" applyAlignment="1">
      <alignment vertical="top"/>
    </xf>
    <xf numFmtId="0" fontId="13" fillId="0" borderId="0" xfId="0" applyFont="1" applyFill="1" applyBorder="1"/>
    <xf numFmtId="0" fontId="31" fillId="2" borderId="14" xfId="0" applyFont="1" applyFill="1" applyBorder="1" applyAlignment="1">
      <alignment vertical="top"/>
    </xf>
    <xf numFmtId="0" fontId="0" fillId="2" borderId="14" xfId="0" applyFill="1" applyBorder="1" applyAlignment="1">
      <alignment horizontal="right"/>
    </xf>
    <xf numFmtId="0" fontId="31" fillId="2" borderId="17" xfId="0" applyFont="1" applyFill="1" applyBorder="1" applyAlignment="1">
      <alignment horizontal="left" vertical="top"/>
    </xf>
    <xf numFmtId="4" fontId="0" fillId="0" borderId="0" xfId="0" applyNumberFormat="1" applyFill="1"/>
    <xf numFmtId="0" fontId="0" fillId="2" borderId="0" xfId="0" applyFill="1" applyAlignment="1">
      <alignment horizontal="right"/>
    </xf>
    <xf numFmtId="0" fontId="4" fillId="2" borderId="14" xfId="0" applyFont="1" applyFill="1" applyBorder="1"/>
    <xf numFmtId="0" fontId="2" fillId="2" borderId="0" xfId="0" applyFont="1" applyFill="1" applyBorder="1" applyAlignment="1">
      <alignment vertical="top"/>
    </xf>
    <xf numFmtId="0" fontId="7" fillId="0" borderId="0" xfId="0" applyFont="1" applyAlignment="1">
      <alignment vertical="top"/>
    </xf>
    <xf numFmtId="0" fontId="0" fillId="0" borderId="0" xfId="0" applyFill="1" applyBorder="1" applyAlignment="1">
      <alignment vertical="top"/>
    </xf>
    <xf numFmtId="0" fontId="4" fillId="0" borderId="0" xfId="0" applyFont="1" applyFill="1" applyAlignment="1">
      <alignment vertical="top"/>
    </xf>
    <xf numFmtId="0" fontId="0" fillId="2" borderId="14" xfId="0" applyFill="1" applyBorder="1" applyAlignment="1">
      <alignment vertical="top"/>
    </xf>
    <xf numFmtId="2" fontId="33" fillId="3" borderId="0" xfId="0" applyNumberFormat="1" applyFont="1" applyFill="1" applyAlignment="1">
      <alignment vertical="top"/>
    </xf>
    <xf numFmtId="0" fontId="13" fillId="0" borderId="0" xfId="0" applyFont="1" applyFill="1" applyBorder="1" applyAlignment="1">
      <alignment vertical="top"/>
    </xf>
    <xf numFmtId="0" fontId="0" fillId="5" borderId="0" xfId="0" applyFill="1" applyAlignment="1">
      <alignment horizontal="left" vertical="top"/>
    </xf>
    <xf numFmtId="0" fontId="0" fillId="0" borderId="0" xfId="0" applyFont="1" applyFill="1" applyBorder="1" applyAlignment="1">
      <alignment vertical="top"/>
    </xf>
    <xf numFmtId="0" fontId="2" fillId="5" borderId="14" xfId="0" applyFont="1" applyFill="1" applyBorder="1" applyAlignment="1">
      <alignment vertical="top" wrapText="1"/>
    </xf>
    <xf numFmtId="0" fontId="28" fillId="0" borderId="0" xfId="0" applyFont="1" applyFill="1" applyBorder="1" applyAlignment="1">
      <alignment vertical="top"/>
    </xf>
    <xf numFmtId="0" fontId="29" fillId="2" borderId="0" xfId="0" applyFont="1" applyFill="1" applyAlignment="1">
      <alignment vertical="top"/>
    </xf>
    <xf numFmtId="0" fontId="29" fillId="0" borderId="0" xfId="0" applyFont="1" applyFill="1" applyBorder="1" applyAlignment="1">
      <alignment vertical="top"/>
    </xf>
    <xf numFmtId="0" fontId="13" fillId="3" borderId="0" xfId="0" applyFont="1" applyFill="1" applyAlignment="1">
      <alignment vertical="top" wrapText="1"/>
    </xf>
    <xf numFmtId="0" fontId="0" fillId="5" borderId="14" xfId="0" applyFill="1" applyBorder="1" applyAlignment="1">
      <alignment vertical="top" wrapText="1"/>
    </xf>
    <xf numFmtId="0" fontId="7" fillId="2" borderId="0" xfId="0" applyFont="1" applyFill="1" applyAlignment="1">
      <alignment vertical="top"/>
    </xf>
    <xf numFmtId="0" fontId="0" fillId="2" borderId="14" xfId="0" applyFill="1" applyBorder="1" applyAlignment="1">
      <alignment vertical="top" wrapText="1"/>
    </xf>
    <xf numFmtId="0" fontId="7" fillId="0" borderId="0" xfId="0" applyFont="1" applyFill="1" applyAlignment="1">
      <alignment vertical="top"/>
    </xf>
    <xf numFmtId="0" fontId="0" fillId="0" borderId="0" xfId="0" applyFill="1" applyAlignment="1">
      <alignment vertical="top" wrapText="1"/>
    </xf>
    <xf numFmtId="0" fontId="14" fillId="3" borderId="0" xfId="0" applyFont="1" applyFill="1" applyAlignment="1">
      <alignment horizontal="right"/>
    </xf>
    <xf numFmtId="0" fontId="13" fillId="3" borderId="0" xfId="0" applyFont="1" applyFill="1" applyAlignment="1">
      <alignment horizontal="right"/>
    </xf>
    <xf numFmtId="0" fontId="0" fillId="5" borderId="0" xfId="0" applyFill="1" applyAlignment="1">
      <alignment horizontal="right"/>
    </xf>
    <xf numFmtId="0" fontId="0" fillId="5" borderId="14" xfId="0" applyFill="1" applyBorder="1" applyAlignment="1">
      <alignment horizontal="right"/>
    </xf>
    <xf numFmtId="0" fontId="0" fillId="5" borderId="0" xfId="0" applyFill="1" applyAlignment="1">
      <alignment vertical="top" wrapText="1"/>
    </xf>
    <xf numFmtId="0" fontId="0" fillId="5" borderId="0" xfId="0" applyFill="1"/>
    <xf numFmtId="0" fontId="4" fillId="2" borderId="14" xfId="0" applyFont="1" applyFill="1" applyBorder="1" applyAlignment="1">
      <alignment vertical="top"/>
    </xf>
    <xf numFmtId="0" fontId="0" fillId="2" borderId="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xf>
    <xf numFmtId="0" fontId="0" fillId="2" borderId="22" xfId="0" applyFill="1" applyBorder="1" applyAlignment="1">
      <alignment vertical="top" wrapText="1"/>
    </xf>
    <xf numFmtId="0" fontId="0" fillId="2" borderId="23" xfId="0" applyFill="1" applyBorder="1" applyAlignment="1">
      <alignment vertical="top" wrapText="1"/>
    </xf>
    <xf numFmtId="6" fontId="0" fillId="2" borderId="21" xfId="0" applyNumberFormat="1" applyFill="1" applyBorder="1" applyAlignment="1">
      <alignment vertical="top"/>
    </xf>
    <xf numFmtId="6" fontId="0" fillId="2" borderId="22" xfId="0" applyNumberFormat="1" applyFill="1" applyBorder="1" applyAlignment="1">
      <alignment vertical="top"/>
    </xf>
    <xf numFmtId="6" fontId="0" fillId="2" borderId="23" xfId="0" applyNumberFormat="1" applyFill="1" applyBorder="1" applyAlignment="1">
      <alignment vertical="top"/>
    </xf>
    <xf numFmtId="0" fontId="0" fillId="2" borderId="21" xfId="0" applyFill="1" applyBorder="1" applyAlignment="1">
      <alignment wrapText="1"/>
    </xf>
    <xf numFmtId="0" fontId="0" fillId="5" borderId="0" xfId="0" applyFill="1" applyAlignment="1">
      <alignment horizontal="right" vertical="top"/>
    </xf>
    <xf numFmtId="0" fontId="7" fillId="5" borderId="0" xfId="0" applyFont="1" applyFill="1"/>
    <xf numFmtId="0" fontId="13" fillId="3" borderId="0" xfId="0" applyFont="1" applyFill="1" applyAlignment="1">
      <alignment horizontal="right" vertical="top"/>
    </xf>
    <xf numFmtId="0" fontId="0" fillId="5" borderId="14" xfId="0" applyFill="1" applyBorder="1" applyAlignment="1">
      <alignment horizontal="right" vertical="top"/>
    </xf>
    <xf numFmtId="0" fontId="0" fillId="0" borderId="0" xfId="0" applyFill="1" applyAlignment="1">
      <alignment horizontal="right" vertical="top"/>
    </xf>
    <xf numFmtId="0" fontId="2" fillId="0" borderId="0" xfId="0" applyFont="1" applyFill="1" applyAlignment="1">
      <alignment horizontal="right" vertical="top"/>
    </xf>
    <xf numFmtId="0" fontId="4" fillId="2" borderId="14" xfId="0" applyFont="1" applyFill="1" applyBorder="1" applyAlignment="1">
      <alignment horizontal="right" vertical="top"/>
    </xf>
    <xf numFmtId="0" fontId="4" fillId="2" borderId="18" xfId="0" applyFont="1" applyFill="1" applyBorder="1" applyAlignment="1">
      <alignment horizontal="right" vertical="top"/>
    </xf>
    <xf numFmtId="0" fontId="30" fillId="3" borderId="0" xfId="0" applyFont="1" applyFill="1" applyAlignment="1">
      <alignment horizontal="right" vertical="top"/>
    </xf>
    <xf numFmtId="41" fontId="13" fillId="3" borderId="0" xfId="0" applyNumberFormat="1" applyFont="1" applyFill="1" applyAlignment="1">
      <alignment horizontal="right" vertical="top"/>
    </xf>
    <xf numFmtId="166" fontId="34" fillId="5" borderId="19" xfId="0" applyNumberFormat="1" applyFont="1" applyFill="1" applyBorder="1" applyAlignment="1">
      <alignment horizontal="right" vertical="top"/>
    </xf>
    <xf numFmtId="166" fontId="0" fillId="5" borderId="0" xfId="18" applyNumberFormat="1" applyFont="1" applyFill="1" applyAlignment="1">
      <alignment horizontal="right" vertical="top"/>
    </xf>
    <xf numFmtId="166" fontId="34" fillId="5" borderId="2" xfId="0" applyNumberFormat="1" applyFont="1" applyFill="1" applyBorder="1" applyAlignment="1">
      <alignment horizontal="right" vertical="top"/>
    </xf>
    <xf numFmtId="166" fontId="34" fillId="5" borderId="16" xfId="0" applyNumberFormat="1" applyFont="1" applyFill="1" applyBorder="1" applyAlignment="1">
      <alignment horizontal="right" vertical="top"/>
    </xf>
    <xf numFmtId="166" fontId="27" fillId="5" borderId="14" xfId="18" applyNumberFormat="1" applyFont="1" applyFill="1" applyBorder="1" applyAlignment="1">
      <alignment horizontal="right" vertical="top"/>
    </xf>
    <xf numFmtId="0" fontId="0" fillId="2" borderId="0" xfId="0" applyFill="1" applyBorder="1" applyAlignment="1">
      <alignment horizontal="right" vertical="top"/>
    </xf>
    <xf numFmtId="41" fontId="27" fillId="2" borderId="0" xfId="0" applyNumberFormat="1" applyFont="1" applyFill="1" applyBorder="1" applyAlignment="1">
      <alignment horizontal="right" vertical="top"/>
    </xf>
    <xf numFmtId="0" fontId="0" fillId="0" borderId="0" xfId="0" applyAlignment="1">
      <alignment horizontal="right" vertical="top"/>
    </xf>
    <xf numFmtId="166" fontId="0" fillId="2" borderId="0" xfId="18" applyNumberFormat="1" applyFont="1" applyFill="1" applyAlignment="1">
      <alignment horizontal="right" vertical="top"/>
    </xf>
    <xf numFmtId="166" fontId="34" fillId="5" borderId="20" xfId="0" applyNumberFormat="1" applyFont="1" applyFill="1" applyBorder="1" applyAlignment="1">
      <alignment horizontal="right" vertical="top"/>
    </xf>
    <xf numFmtId="0" fontId="32" fillId="0" borderId="0" xfId="0" applyFont="1" applyFill="1" applyAlignment="1">
      <alignment horizontal="right"/>
    </xf>
    <xf numFmtId="0" fontId="4" fillId="0" borderId="0" xfId="0" applyFont="1" applyFill="1" applyAlignment="1">
      <alignment horizontal="right"/>
    </xf>
    <xf numFmtId="0" fontId="0" fillId="0" borderId="0" xfId="0" applyFill="1" applyAlignment="1">
      <alignment horizontal="right"/>
    </xf>
    <xf numFmtId="0" fontId="0" fillId="2" borderId="18" xfId="0" applyFill="1" applyBorder="1" applyAlignment="1">
      <alignment horizontal="right"/>
    </xf>
    <xf numFmtId="41" fontId="13" fillId="3" borderId="0" xfId="0" applyNumberFormat="1" applyFont="1" applyFill="1" applyAlignment="1">
      <alignment horizontal="right"/>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167" fontId="0" fillId="2" borderId="22" xfId="15" applyNumberFormat="1" applyFont="1" applyFill="1" applyBorder="1" applyAlignment="1">
      <alignment horizontal="right" wrapText="1"/>
    </xf>
    <xf numFmtId="167" fontId="2" fillId="5" borderId="14" xfId="15" applyNumberFormat="1" applyFont="1" applyFill="1" applyBorder="1" applyAlignment="1">
      <alignment horizontal="right" wrapText="1"/>
    </xf>
    <xf numFmtId="0" fontId="2" fillId="5" borderId="14" xfId="0" applyFont="1" applyFill="1" applyBorder="1" applyAlignment="1">
      <alignment horizontal="right"/>
    </xf>
    <xf numFmtId="41" fontId="27" fillId="5" borderId="14" xfId="0" applyNumberFormat="1" applyFont="1" applyFill="1" applyBorder="1" applyAlignment="1">
      <alignment horizontal="right"/>
    </xf>
    <xf numFmtId="43" fontId="0" fillId="2" borderId="0" xfId="0" applyNumberFormat="1" applyFill="1" applyAlignment="1">
      <alignment horizontal="right"/>
    </xf>
    <xf numFmtId="44" fontId="0" fillId="2" borderId="0" xfId="17" applyFont="1" applyFill="1" applyAlignment="1">
      <alignment horizontal="right"/>
    </xf>
    <xf numFmtId="168" fontId="0" fillId="2" borderId="0" xfId="0" applyNumberFormat="1" applyFill="1" applyAlignment="1">
      <alignment horizontal="right"/>
    </xf>
    <xf numFmtId="44" fontId="0" fillId="2" borderId="14" xfId="17" applyFont="1" applyFill="1" applyBorder="1" applyAlignment="1">
      <alignment horizontal="right"/>
    </xf>
    <xf numFmtId="168" fontId="0" fillId="2" borderId="14" xfId="0" applyNumberFormat="1" applyFill="1" applyBorder="1" applyAlignment="1">
      <alignment horizontal="right"/>
    </xf>
    <xf numFmtId="9" fontId="2" fillId="5" borderId="14" xfId="0" applyNumberFormat="1" applyFont="1" applyFill="1" applyBorder="1" applyAlignment="1">
      <alignment horizontal="right"/>
    </xf>
    <xf numFmtId="41" fontId="2" fillId="5" borderId="14" xfId="0" applyNumberFormat="1" applyFont="1" applyFill="1" applyBorder="1" applyAlignment="1">
      <alignment horizontal="right"/>
    </xf>
    <xf numFmtId="9" fontId="0" fillId="5" borderId="14" xfId="0" applyNumberFormat="1" applyFill="1" applyBorder="1" applyAlignment="1">
      <alignment horizontal="right"/>
    </xf>
    <xf numFmtId="43" fontId="0" fillId="0" borderId="0" xfId="0" applyNumberFormat="1" applyFill="1" applyAlignment="1">
      <alignment horizontal="right"/>
    </xf>
    <xf numFmtId="0" fontId="22" fillId="4" borderId="0" xfId="0" applyFont="1" applyFill="1"/>
    <xf numFmtId="0" fontId="2" fillId="4" borderId="0" xfId="0" applyFont="1" applyFill="1"/>
    <xf numFmtId="8" fontId="0" fillId="0" borderId="0" xfId="0" applyNumberFormat="1"/>
    <xf numFmtId="2" fontId="7" fillId="5" borderId="0" xfId="0" applyNumberFormat="1" applyFont="1" applyFill="1" applyAlignment="1">
      <alignment vertical="top"/>
    </xf>
    <xf numFmtId="2" fontId="7" fillId="5" borderId="0" xfId="0" applyNumberFormat="1" applyFont="1" applyFill="1"/>
    <xf numFmtId="0" fontId="10" fillId="5" borderId="0" xfId="0" applyFont="1" applyFill="1"/>
    <xf numFmtId="0" fontId="14" fillId="3" borderId="0" xfId="0" applyFont="1" applyFill="1" applyAlignment="1">
      <alignment horizontal="center" vertical="top"/>
    </xf>
    <xf numFmtId="0" fontId="28" fillId="5" borderId="0" xfId="0" applyFont="1" applyFill="1" applyAlignment="1">
      <alignment vertical="top"/>
    </xf>
    <xf numFmtId="0" fontId="29" fillId="5" borderId="0" xfId="0" applyFont="1" applyFill="1" applyAlignment="1">
      <alignment vertical="top"/>
    </xf>
    <xf numFmtId="0" fontId="7" fillId="5" borderId="0" xfId="0" applyFont="1" applyFill="1" applyAlignment="1">
      <alignment vertical="top"/>
    </xf>
    <xf numFmtId="0" fontId="3" fillId="5" borderId="11" xfId="0" applyFont="1" applyFill="1" applyBorder="1"/>
    <xf numFmtId="0" fontId="0" fillId="5" borderId="11" xfId="0" applyFill="1" applyBorder="1"/>
    <xf numFmtId="0" fontId="2" fillId="5" borderId="13" xfId="0" applyFont="1" applyFill="1" applyBorder="1"/>
    <xf numFmtId="0" fontId="0" fillId="5" borderId="13" xfId="0" applyFill="1" applyBorder="1"/>
    <xf numFmtId="3" fontId="0" fillId="5" borderId="13" xfId="0" applyNumberFormat="1" applyFill="1" applyBorder="1"/>
    <xf numFmtId="9" fontId="20" fillId="4" borderId="0" xfId="0" applyNumberFormat="1" applyFont="1" applyFill="1"/>
    <xf numFmtId="0" fontId="21" fillId="4" borderId="0" xfId="0" applyFont="1" applyFill="1"/>
    <xf numFmtId="165" fontId="20" fillId="4" borderId="0" xfId="0" applyNumberFormat="1" applyFont="1" applyFill="1" applyAlignment="1">
      <alignment horizontal="left"/>
    </xf>
    <xf numFmtId="0" fontId="0" fillId="4" borderId="0" xfId="0" applyFill="1" applyAlignment="1">
      <alignment horizontal="left"/>
    </xf>
    <xf numFmtId="9" fontId="2" fillId="4" borderId="0" xfId="0" applyNumberFormat="1" applyFont="1" applyFill="1"/>
    <xf numFmtId="0" fontId="36" fillId="3" borderId="0" xfId="0" applyFont="1" applyFill="1"/>
    <xf numFmtId="0" fontId="13" fillId="3" borderId="0" xfId="0" applyFont="1" applyFill="1"/>
    <xf numFmtId="0" fontId="13" fillId="2" borderId="0" xfId="0" applyFont="1" applyFill="1"/>
    <xf numFmtId="0" fontId="13" fillId="0" borderId="0" xfId="0" applyFont="1"/>
    <xf numFmtId="0" fontId="37" fillId="3" borderId="0" xfId="0" applyFont="1" applyFill="1"/>
    <xf numFmtId="9" fontId="13" fillId="3" borderId="0" xfId="0" applyNumberFormat="1" applyFont="1" applyFill="1" applyAlignment="1">
      <alignment horizontal="center"/>
    </xf>
    <xf numFmtId="0" fontId="13" fillId="3" borderId="0" xfId="0" applyFont="1" applyFill="1" applyAlignment="1">
      <alignment horizontal="center"/>
    </xf>
    <xf numFmtId="0" fontId="16" fillId="5" borderId="0" xfId="0" applyFont="1" applyFill="1"/>
    <xf numFmtId="0" fontId="2" fillId="5" borderId="0" xfId="0" applyFont="1" applyFill="1"/>
    <xf numFmtId="0" fontId="2" fillId="5" borderId="0" xfId="0" applyFont="1" applyFill="1" applyAlignment="1">
      <alignment horizontal="center"/>
    </xf>
    <xf numFmtId="0" fontId="2" fillId="5" borderId="0" xfId="0" applyFont="1" applyFill="1" applyAlignment="1">
      <alignment horizontal="right"/>
    </xf>
    <xf numFmtId="0" fontId="9" fillId="5" borderId="0" xfId="0" applyFont="1" applyFill="1"/>
    <xf numFmtId="0" fontId="0" fillId="5" borderId="0" xfId="0" applyFill="1" applyAlignment="1">
      <alignment horizontal="center"/>
    </xf>
    <xf numFmtId="166" fontId="0" fillId="5" borderId="0" xfId="18" applyNumberFormat="1" applyFont="1" applyFill="1"/>
    <xf numFmtId="0" fontId="3" fillId="5" borderId="1" xfId="0" applyFont="1" applyFill="1" applyBorder="1"/>
    <xf numFmtId="0" fontId="0" fillId="5" borderId="1" xfId="0" applyFill="1" applyBorder="1"/>
    <xf numFmtId="166" fontId="2" fillId="5" borderId="1" xfId="18" applyNumberFormat="1" applyFont="1" applyFill="1" applyBorder="1"/>
    <xf numFmtId="0" fontId="3" fillId="5" borderId="0" xfId="0" applyFont="1" applyFill="1"/>
    <xf numFmtId="0" fontId="0" fillId="5" borderId="1" xfId="0" applyFill="1" applyBorder="1" applyAlignment="1">
      <alignment horizontal="center"/>
    </xf>
    <xf numFmtId="166" fontId="0" fillId="5" borderId="1" xfId="18" applyNumberFormat="1" applyFont="1" applyFill="1" applyBorder="1"/>
    <xf numFmtId="0" fontId="11" fillId="5" borderId="0" xfId="0" applyFont="1" applyFill="1"/>
    <xf numFmtId="0" fontId="12" fillId="5" borderId="0" xfId="0" applyFont="1" applyFill="1"/>
    <xf numFmtId="166" fontId="12"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2" fillId="5" borderId="0" xfId="18" applyNumberFormat="1" applyFont="1" applyFill="1" applyBorder="1"/>
    <xf numFmtId="0" fontId="0" fillId="5" borderId="0" xfId="0" applyFill="1" applyBorder="1"/>
    <xf numFmtId="166" fontId="2" fillId="5" borderId="0" xfId="18" applyNumberFormat="1" applyFont="1" applyFill="1" applyBorder="1" applyAlignment="1">
      <alignment horizontal="right"/>
    </xf>
    <xf numFmtId="166" fontId="2" fillId="5" borderId="0" xfId="18" applyNumberFormat="1" applyFont="1" applyFill="1" applyBorder="1" applyAlignment="1">
      <alignment horizontal="right" vertical="center"/>
    </xf>
    <xf numFmtId="0" fontId="36" fillId="3" borderId="0" xfId="0" applyFont="1" applyFill="1" applyAlignment="1">
      <alignment vertical="top"/>
    </xf>
    <xf numFmtId="0" fontId="39" fillId="3" borderId="0" xfId="0" applyFont="1" applyFill="1" applyAlignment="1">
      <alignment vertical="top"/>
    </xf>
    <xf numFmtId="0" fontId="33" fillId="3" borderId="0" xfId="0" applyFont="1" applyFill="1"/>
    <xf numFmtId="9" fontId="30" fillId="2" borderId="0" xfId="0" applyNumberFormat="1" applyFont="1" applyFill="1" applyAlignment="1">
      <alignment horizontal="center"/>
    </xf>
    <xf numFmtId="165" fontId="30" fillId="2" borderId="0" xfId="0" applyNumberFormat="1" applyFont="1" applyFill="1" applyAlignment="1">
      <alignment horizontal="center"/>
    </xf>
    <xf numFmtId="0" fontId="30" fillId="2" borderId="0" xfId="0" applyFont="1" applyFill="1" applyAlignment="1">
      <alignment horizontal="center"/>
    </xf>
    <xf numFmtId="0" fontId="13" fillId="3" borderId="0" xfId="0" applyFont="1" applyFill="1" applyAlignment="1">
      <alignment vertical="top"/>
    </xf>
    <xf numFmtId="0" fontId="13" fillId="3" borderId="0" xfId="0" applyFont="1" applyFill="1" applyBorder="1" applyAlignment="1">
      <alignment vertical="top"/>
    </xf>
    <xf numFmtId="0" fontId="40" fillId="3" borderId="0" xfId="0" applyFont="1" applyFill="1" applyAlignment="1">
      <alignment horizontal="right"/>
    </xf>
    <xf numFmtId="0" fontId="13" fillId="3" borderId="0" xfId="0" applyFont="1" applyFill="1" applyBorder="1" applyAlignment="1">
      <alignment horizontal="right"/>
    </xf>
    <xf numFmtId="0" fontId="39" fillId="3" borderId="0" xfId="0" applyFont="1" applyFill="1" applyAlignment="1">
      <alignment horizontal="center"/>
    </xf>
    <xf numFmtId="0" fontId="36" fillId="3" borderId="0" xfId="0" applyFont="1" applyFill="1" applyAlignment="1">
      <alignment horizontal="left" vertical="top"/>
    </xf>
    <xf numFmtId="0" fontId="13" fillId="3" borderId="0" xfId="0" applyFont="1" applyFill="1" applyAlignment="1">
      <alignment horizontal="center" vertical="top"/>
    </xf>
    <xf numFmtId="4" fontId="13" fillId="3" borderId="0" xfId="0" applyNumberFormat="1" applyFont="1" applyFill="1" applyAlignment="1">
      <alignment horizontal="center" vertical="top"/>
    </xf>
    <xf numFmtId="0" fontId="3" fillId="5" borderId="12" xfId="0" applyFont="1" applyFill="1" applyBorder="1"/>
    <xf numFmtId="10" fontId="30" fillId="2" borderId="0" xfId="0" applyNumberFormat="1" applyFont="1" applyFill="1" applyAlignment="1">
      <alignment horizontal="center"/>
    </xf>
    <xf numFmtId="0" fontId="13" fillId="0" borderId="0" xfId="0" applyFont="1" applyFill="1"/>
    <xf numFmtId="166" fontId="2" fillId="5" borderId="0" xfId="18" applyNumberFormat="1" applyFont="1" applyFill="1"/>
    <xf numFmtId="166" fontId="2" fillId="5" borderId="0" xfId="18" applyNumberFormat="1" applyFont="1" applyFill="1" applyAlignment="1">
      <alignment horizontal="right" vertical="center"/>
    </xf>
    <xf numFmtId="0" fontId="3" fillId="5" borderId="0" xfId="0" applyFont="1" applyFill="1" applyBorder="1"/>
    <xf numFmtId="0" fontId="0" fillId="5" borderId="0" xfId="0" applyFill="1" applyBorder="1" applyAlignment="1">
      <alignment horizontal="center"/>
    </xf>
    <xf numFmtId="166" fontId="0" fillId="5" borderId="0" xfId="18" applyNumberFormat="1" applyFont="1" applyFill="1" applyBorder="1"/>
    <xf numFmtId="166" fontId="2" fillId="5" borderId="24" xfId="18" applyNumberFormat="1" applyFont="1" applyFill="1" applyBorder="1"/>
    <xf numFmtId="0" fontId="35" fillId="3" borderId="0" xfId="0" applyFont="1" applyFill="1" applyBorder="1"/>
    <xf numFmtId="0" fontId="13" fillId="3" borderId="0" xfId="0" applyFont="1" applyFill="1" applyBorder="1"/>
    <xf numFmtId="0" fontId="0" fillId="0" borderId="6" xfId="0" applyFill="1" applyBorder="1"/>
    <xf numFmtId="0" fontId="41" fillId="5" borderId="3" xfId="0" applyFont="1" applyFill="1" applyBorder="1"/>
    <xf numFmtId="0" fontId="0" fillId="5" borderId="4" xfId="0" applyFill="1" applyBorder="1"/>
    <xf numFmtId="0" fontId="13" fillId="5" borderId="5" xfId="0" applyFont="1" applyFill="1" applyBorder="1"/>
    <xf numFmtId="0" fontId="0" fillId="5" borderId="6" xfId="0" applyFill="1" applyBorder="1"/>
    <xf numFmtId="9" fontId="0" fillId="5" borderId="0" xfId="15" applyFont="1" applyFill="1" applyBorder="1" applyAlignment="1">
      <alignment horizontal="left"/>
    </xf>
    <xf numFmtId="0" fontId="41" fillId="5" borderId="6" xfId="0" applyFont="1" applyFill="1" applyBorder="1"/>
    <xf numFmtId="0" fontId="0" fillId="5" borderId="8" xfId="0" applyFill="1" applyBorder="1"/>
    <xf numFmtId="9" fontId="0" fillId="5" borderId="9" xfId="15" applyFont="1" applyFill="1" applyBorder="1" applyAlignment="1">
      <alignment horizontal="left"/>
    </xf>
    <xf numFmtId="0" fontId="0" fillId="5" borderId="9" xfId="0" applyFill="1" applyBorder="1"/>
    <xf numFmtId="166" fontId="2" fillId="5" borderId="24" xfId="18" applyNumberFormat="1" applyFont="1" applyFill="1" applyBorder="1" applyAlignment="1">
      <alignment horizontal="right" vertical="center"/>
    </xf>
    <xf numFmtId="0" fontId="16" fillId="5" borderId="0" xfId="0" applyFont="1" applyFill="1" applyBorder="1"/>
    <xf numFmtId="168" fontId="2" fillId="5" borderId="7" xfId="17" applyNumberFormat="1" applyFont="1" applyFill="1" applyBorder="1" applyAlignment="1">
      <alignment horizontal="right" vertical="center"/>
    </xf>
    <xf numFmtId="168" fontId="0" fillId="5" borderId="7" xfId="17" applyNumberFormat="1" applyFont="1" applyFill="1" applyBorder="1"/>
    <xf numFmtId="168" fontId="2" fillId="5" borderId="10" xfId="17" applyNumberFormat="1" applyFont="1" applyFill="1" applyBorder="1" applyAlignment="1">
      <alignment horizontal="right" vertical="center"/>
    </xf>
    <xf numFmtId="43" fontId="4" fillId="2" borderId="14" xfId="0" applyNumberFormat="1" applyFont="1" applyFill="1" applyBorder="1" applyAlignment="1">
      <alignment horizontal="right" vertical="top"/>
    </xf>
    <xf numFmtId="0" fontId="42" fillId="5" borderId="12" xfId="0" applyFont="1" applyFill="1" applyBorder="1"/>
    <xf numFmtId="0" fontId="15" fillId="5" borderId="0" xfId="0" applyFont="1" applyFill="1"/>
    <xf numFmtId="9" fontId="7" fillId="5" borderId="0" xfId="0" applyNumberFormat="1" applyFont="1" applyFill="1"/>
    <xf numFmtId="166" fontId="15" fillId="5" borderId="1" xfId="18" applyNumberFormat="1" applyFont="1" applyFill="1" applyBorder="1" applyAlignment="1">
      <alignment horizontal="right" vertical="center"/>
    </xf>
    <xf numFmtId="166" fontId="15" fillId="5" borderId="1" xfId="18" applyNumberFormat="1" applyFont="1" applyFill="1" applyBorder="1" applyAlignment="1">
      <alignment horizontal="center" vertical="center"/>
    </xf>
    <xf numFmtId="166" fontId="15" fillId="5" borderId="1" xfId="18" applyNumberFormat="1" applyFont="1" applyFill="1" applyBorder="1" applyAlignment="1">
      <alignment horizontal="right"/>
    </xf>
    <xf numFmtId="0" fontId="7" fillId="0" borderId="0" xfId="0" applyFont="1" applyFill="1"/>
    <xf numFmtId="166" fontId="2" fillId="5" borderId="0" xfId="18" applyNumberFormat="1" applyFont="1" applyFill="1" applyAlignment="1">
      <alignment horizontal="right"/>
    </xf>
    <xf numFmtId="166" fontId="2" fillId="5" borderId="1" xfId="18" applyNumberFormat="1" applyFont="1" applyFill="1" applyBorder="1" applyAlignment="1">
      <alignment horizontal="right"/>
    </xf>
    <xf numFmtId="0" fontId="2" fillId="5" borderId="12" xfId="0" applyFont="1" applyFill="1" applyBorder="1" applyAlignment="1">
      <alignment horizontal="right"/>
    </xf>
    <xf numFmtId="0" fontId="7" fillId="5" borderId="12" xfId="0" applyFont="1" applyFill="1" applyBorder="1" applyAlignment="1">
      <alignment horizontal="right"/>
    </xf>
    <xf numFmtId="3" fontId="7" fillId="5" borderId="12" xfId="0" applyNumberFormat="1" applyFont="1" applyFill="1" applyBorder="1" applyAlignment="1">
      <alignment horizontal="right"/>
    </xf>
    <xf numFmtId="41" fontId="0" fillId="6" borderId="0" xfId="0" applyNumberFormat="1" applyFont="1" applyFill="1" applyAlignment="1">
      <alignment horizontal="right"/>
    </xf>
    <xf numFmtId="0" fontId="0" fillId="2" borderId="0" xfId="0" applyFill="1"/>
    <xf numFmtId="0" fontId="18" fillId="2" borderId="0" xfId="0" applyFont="1" applyFill="1"/>
    <xf numFmtId="0" fontId="43" fillId="2" borderId="0" xfId="0" quotePrefix="1" applyFont="1" applyFill="1"/>
    <xf numFmtId="0" fontId="18" fillId="2" borderId="0" xfId="0" quotePrefix="1" applyFont="1" applyFill="1" applyAlignment="1">
      <alignment horizontal="left"/>
    </xf>
    <xf numFmtId="0" fontId="18" fillId="2" borderId="0" xfId="0" applyFont="1" applyFill="1"/>
    <xf numFmtId="0" fontId="0" fillId="5" borderId="0" xfId="0" applyFill="1" applyAlignment="1">
      <alignment vertical="top"/>
    </xf>
    <xf numFmtId="2" fontId="7" fillId="5" borderId="0" xfId="0" applyNumberFormat="1" applyFont="1" applyFill="1" applyAlignment="1">
      <alignment vertical="top"/>
    </xf>
    <xf numFmtId="0" fontId="0" fillId="5" borderId="0" xfId="0" applyFill="1" applyAlignment="1">
      <alignment vertical="top"/>
    </xf>
    <xf numFmtId="0" fontId="0" fillId="2" borderId="15" xfId="0" applyFill="1" applyBorder="1" applyAlignment="1">
      <alignment vertical="top" wrapText="1"/>
    </xf>
    <xf numFmtId="0" fontId="0" fillId="5" borderId="0" xfId="0" applyFill="1" applyAlignment="1">
      <alignment horizontal="right"/>
    </xf>
    <xf numFmtId="0" fontId="0" fillId="2" borderId="22" xfId="0" applyFill="1" applyBorder="1" applyAlignment="1">
      <alignment vertical="top" wrapText="1"/>
    </xf>
    <xf numFmtId="41" fontId="0" fillId="2" borderId="0" xfId="0" applyNumberFormat="1" applyFont="1" applyFill="1" applyAlignment="1">
      <alignment horizontal="right"/>
    </xf>
    <xf numFmtId="167" fontId="0" fillId="2" borderId="22" xfId="15" applyNumberFormat="1" applyFont="1" applyFill="1" applyBorder="1" applyAlignment="1">
      <alignment horizontal="right" wrapText="1"/>
    </xf>
    <xf numFmtId="2" fontId="7" fillId="5" borderId="0" xfId="0" applyNumberFormat="1" applyFont="1" applyFill="1" applyAlignment="1">
      <alignment vertical="top"/>
    </xf>
    <xf numFmtId="0" fontId="0" fillId="2" borderId="21" xfId="0" applyFont="1" applyFill="1" applyBorder="1" applyAlignment="1">
      <alignment vertical="top" wrapText="1"/>
    </xf>
    <xf numFmtId="0" fontId="0" fillId="2" borderId="21" xfId="0" applyFont="1" applyFill="1" applyBorder="1" applyAlignment="1">
      <alignment vertical="top"/>
    </xf>
    <xf numFmtId="0" fontId="31" fillId="2" borderId="17" xfId="0" applyFont="1" applyFill="1" applyBorder="1" applyAlignment="1">
      <alignment vertical="top"/>
    </xf>
    <xf numFmtId="0" fontId="0" fillId="5" borderId="0" xfId="0" applyFill="1" applyAlignment="1">
      <alignment vertical="top"/>
    </xf>
    <xf numFmtId="0" fontId="0" fillId="5" borderId="0" xfId="0" applyFill="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9" fontId="0" fillId="2" borderId="15" xfId="0" applyNumberFormat="1" applyFill="1" applyBorder="1" applyAlignment="1">
      <alignment horizontal="right"/>
    </xf>
    <xf numFmtId="0" fontId="0" fillId="2" borderId="21" xfId="0" applyFont="1" applyFill="1" applyBorder="1" applyAlignment="1">
      <alignment vertical="top" wrapText="1"/>
    </xf>
    <xf numFmtId="0" fontId="0" fillId="2" borderId="21" xfId="0" applyFont="1" applyFill="1" applyBorder="1" applyAlignment="1">
      <alignment vertical="top"/>
    </xf>
    <xf numFmtId="0" fontId="0" fillId="5" borderId="0" xfId="0" applyFill="1" applyAlignment="1">
      <alignment vertical="top"/>
    </xf>
    <xf numFmtId="2" fontId="7" fillId="5" borderId="0" xfId="0" applyNumberFormat="1" applyFont="1" applyFill="1" applyAlignment="1">
      <alignment vertical="top"/>
    </xf>
    <xf numFmtId="0" fontId="0" fillId="0" borderId="0" xfId="0" applyFill="1"/>
    <xf numFmtId="0" fontId="0" fillId="5" borderId="0" xfId="0" applyFill="1" applyAlignment="1">
      <alignment horizontal="left" vertical="top"/>
    </xf>
    <xf numFmtId="0" fontId="0" fillId="2" borderId="15" xfId="0" applyFill="1" applyBorder="1" applyAlignment="1">
      <alignment vertical="top" wrapText="1"/>
    </xf>
    <xf numFmtId="0" fontId="0" fillId="5" borderId="0" xfId="0" applyFill="1" applyAlignment="1">
      <alignment horizontal="right"/>
    </xf>
    <xf numFmtId="0" fontId="0" fillId="5" borderId="0" xfId="0" applyFill="1"/>
    <xf numFmtId="0" fontId="0" fillId="2" borderId="21" xfId="0" applyFill="1" applyBorder="1" applyAlignment="1">
      <alignment vertical="top" wrapText="1"/>
    </xf>
    <xf numFmtId="0" fontId="0" fillId="2" borderId="22" xfId="0" applyFill="1" applyBorder="1" applyAlignment="1">
      <alignment vertical="top" wrapText="1"/>
    </xf>
    <xf numFmtId="0" fontId="0" fillId="2" borderId="23" xfId="0" applyFill="1" applyBorder="1" applyAlignment="1">
      <alignment vertical="top" wrapText="1"/>
    </xf>
    <xf numFmtId="0" fontId="0" fillId="5" borderId="0" xfId="0" applyFill="1" applyAlignment="1">
      <alignment horizontal="right" vertical="top"/>
    </xf>
    <xf numFmtId="166" fontId="34"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41" fontId="0" fillId="2" borderId="0" xfId="0" applyNumberFormat="1" applyFont="1" applyFill="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2" fontId="7" fillId="5" borderId="0" xfId="0" applyNumberFormat="1" applyFont="1" applyFill="1"/>
    <xf numFmtId="9" fontId="0" fillId="2" borderId="15" xfId="0" applyNumberFormat="1" applyFill="1" applyBorder="1" applyAlignment="1">
      <alignment horizontal="right"/>
    </xf>
    <xf numFmtId="0" fontId="0" fillId="2" borderId="21" xfId="0" applyFont="1" applyFill="1" applyBorder="1" applyAlignment="1">
      <alignment vertical="top" wrapText="1"/>
    </xf>
    <xf numFmtId="0" fontId="0" fillId="2" borderId="21" xfId="0" applyFont="1" applyFill="1" applyBorder="1" applyAlignment="1">
      <alignment vertical="top"/>
    </xf>
    <xf numFmtId="0" fontId="0" fillId="2" borderId="15" xfId="0" applyFill="1" applyBorder="1" applyAlignment="1">
      <alignment vertical="top"/>
    </xf>
    <xf numFmtId="0" fontId="0" fillId="0" borderId="0" xfId="0" applyFill="1"/>
    <xf numFmtId="0" fontId="0" fillId="5" borderId="0" xfId="0" applyFill="1" applyAlignment="1">
      <alignment horizontal="left" vertical="top"/>
    </xf>
    <xf numFmtId="0" fontId="0" fillId="5" borderId="0" xfId="0" applyFill="1"/>
    <xf numFmtId="0" fontId="0" fillId="2" borderId="22" xfId="0" applyFill="1" applyBorder="1" applyAlignment="1">
      <alignment wrapText="1"/>
    </xf>
    <xf numFmtId="0" fontId="0" fillId="5" borderId="0" xfId="0" applyFill="1" applyAlignment="1">
      <alignment horizontal="right" vertical="top"/>
    </xf>
    <xf numFmtId="166" fontId="34"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2" fontId="7" fillId="5" borderId="0" xfId="0" applyNumberFormat="1" applyFont="1" applyFill="1"/>
    <xf numFmtId="0" fontId="0" fillId="2" borderId="21" xfId="0" applyFill="1" applyBorder="1" applyAlignment="1">
      <alignment wrapText="1"/>
    </xf>
    <xf numFmtId="0" fontId="0" fillId="2" borderId="22" xfId="0" applyFill="1" applyBorder="1" applyAlignment="1">
      <alignment wrapText="1"/>
    </xf>
    <xf numFmtId="0" fontId="0" fillId="0" borderId="0" xfId="0" applyFill="1"/>
    <xf numFmtId="0" fontId="0" fillId="5" borderId="0" xfId="0" applyFill="1" applyAlignment="1">
      <alignment horizontal="right" vertical="top"/>
    </xf>
    <xf numFmtId="0" fontId="0" fillId="0" borderId="0" xfId="0" applyFill="1"/>
    <xf numFmtId="0" fontId="0" fillId="5" borderId="0" xfId="0" applyFill="1" applyAlignment="1">
      <alignment horizontal="left" vertical="top"/>
    </xf>
    <xf numFmtId="0" fontId="0" fillId="5" borderId="0" xfId="0" applyFill="1"/>
    <xf numFmtId="0" fontId="0" fillId="2" borderId="22" xfId="0" applyFill="1" applyBorder="1" applyAlignment="1">
      <alignment wrapText="1"/>
    </xf>
    <xf numFmtId="2" fontId="7" fillId="5" borderId="0" xfId="0" applyNumberFormat="1" applyFont="1" applyFill="1"/>
    <xf numFmtId="0" fontId="10" fillId="5" borderId="0" xfId="0" applyFont="1" applyFill="1"/>
    <xf numFmtId="0" fontId="0" fillId="5" borderId="0" xfId="0" applyFill="1" applyAlignment="1">
      <alignment horizontal="left" vertical="top"/>
    </xf>
    <xf numFmtId="0" fontId="0" fillId="5" borderId="0" xfId="0" applyFill="1"/>
    <xf numFmtId="0" fontId="0" fillId="2" borderId="21" xfId="0" applyFill="1" applyBorder="1" applyAlignment="1">
      <alignment wrapText="1"/>
    </xf>
    <xf numFmtId="0" fontId="0" fillId="2" borderId="22" xfId="0" applyFill="1" applyBorder="1" applyAlignment="1">
      <alignment wrapText="1"/>
    </xf>
    <xf numFmtId="0" fontId="0" fillId="5" borderId="0" xfId="0" applyFill="1" applyAlignment="1">
      <alignment horizontal="right" vertical="top"/>
    </xf>
    <xf numFmtId="166" fontId="34"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2" fontId="7" fillId="5" borderId="0" xfId="0" applyNumberFormat="1" applyFont="1" applyFill="1"/>
    <xf numFmtId="0" fontId="10" fillId="5" borderId="0" xfId="0" applyFont="1" applyFill="1"/>
    <xf numFmtId="0" fontId="0" fillId="0" borderId="0" xfId="0" applyFill="1"/>
    <xf numFmtId="0" fontId="0" fillId="5" borderId="0" xfId="0" applyFill="1" applyAlignment="1">
      <alignment vertical="top"/>
    </xf>
    <xf numFmtId="0" fontId="31" fillId="2" borderId="17" xfId="0" applyFont="1" applyFill="1" applyBorder="1" applyAlignment="1">
      <alignment horizontal="left" vertical="top"/>
    </xf>
    <xf numFmtId="0" fontId="0" fillId="5" borderId="0" xfId="0" applyFill="1" applyAlignment="1">
      <alignment vertical="top" wrapText="1"/>
    </xf>
    <xf numFmtId="0" fontId="0" fillId="2" borderId="21" xfId="0" applyFill="1" applyBorder="1" applyAlignment="1">
      <alignment vertical="top" wrapText="1"/>
    </xf>
    <xf numFmtId="6" fontId="0" fillId="2" borderId="22" xfId="0" applyNumberFormat="1" applyFill="1" applyBorder="1" applyAlignment="1">
      <alignment vertical="top"/>
    </xf>
    <xf numFmtId="0" fontId="0" fillId="2" borderId="22" xfId="0" applyFill="1" applyBorder="1" applyAlignment="1">
      <alignment wrapText="1"/>
    </xf>
    <xf numFmtId="0" fontId="0" fillId="5" borderId="0" xfId="0" applyFill="1" applyAlignment="1">
      <alignment horizontal="right" vertical="top"/>
    </xf>
    <xf numFmtId="166" fontId="34" fillId="5" borderId="2" xfId="0" applyNumberFormat="1" applyFont="1" applyFill="1" applyBorder="1" applyAlignment="1">
      <alignment horizontal="right" vertical="top"/>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41" fontId="2" fillId="5" borderId="14" xfId="0" applyNumberFormat="1" applyFont="1" applyFill="1" applyBorder="1" applyAlignment="1">
      <alignment horizontal="right"/>
    </xf>
    <xf numFmtId="2" fontId="7" fillId="5" borderId="0" xfId="0" applyNumberFormat="1" applyFont="1" applyFill="1" applyAlignment="1">
      <alignment vertical="top"/>
    </xf>
    <xf numFmtId="0" fontId="36" fillId="3" borderId="0" xfId="0" applyFont="1" applyFill="1"/>
    <xf numFmtId="0" fontId="38" fillId="3" borderId="0" xfId="0" applyFont="1" applyFill="1"/>
    <xf numFmtId="0" fontId="17" fillId="0" borderId="0" xfId="16" applyAlignment="1">
      <alignment horizontal="center" vertical="center"/>
    </xf>
    <xf numFmtId="165" fontId="20" fillId="4" borderId="0" xfId="0" applyNumberFormat="1" applyFont="1" applyFill="1" applyAlignment="1">
      <alignment horizontal="left"/>
    </xf>
    <xf numFmtId="0" fontId="0" fillId="4" borderId="0" xfId="0" applyFill="1" applyAlignment="1">
      <alignment horizontal="left"/>
    </xf>
    <xf numFmtId="9" fontId="20" fillId="4" borderId="0" xfId="0" applyNumberFormat="1" applyFont="1" applyFill="1" applyAlignment="1"/>
    <xf numFmtId="0" fontId="0" fillId="4" borderId="0" xfId="0" applyFill="1" applyAlignment="1"/>
  </cellXfs>
  <cellStyles count="23">
    <cellStyle name="Comma" xfId="18" builtinId="3"/>
    <cellStyle name="Comma 2" xfId="14"/>
    <cellStyle name="Comma 3" xfId="3"/>
    <cellStyle name="Comma 3 2" xfId="21"/>
    <cellStyle name="Currency" xfId="17" builtinId="4"/>
    <cellStyle name="Currency 2" xfId="6"/>
    <cellStyle name="Currency 3" xfId="12"/>
    <cellStyle name="Hyperlink" xfId="16" builtinId="8"/>
    <cellStyle name="Normal" xfId="0" builtinId="0"/>
    <cellStyle name="Normal 13" xfId="8"/>
    <cellStyle name="Normal 14" xfId="9"/>
    <cellStyle name="Normal 17" xfId="10"/>
    <cellStyle name="Normal 2" xfId="4"/>
    <cellStyle name="Normal 2 2" xfId="22"/>
    <cellStyle name="Normal 3" xfId="5"/>
    <cellStyle name="Normal 4" xfId="1"/>
    <cellStyle name="Normal 4 2" xfId="19"/>
    <cellStyle name="Normal 5" xfId="11"/>
    <cellStyle name="Percent" xfId="15" builtinId="5"/>
    <cellStyle name="Percent 2" xfId="7"/>
    <cellStyle name="Percent 3" xfId="13"/>
    <cellStyle name="Percent 4" xfId="2"/>
    <cellStyle name="Percent 4 2" xfId="20"/>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596348</xdr:colOff>
      <xdr:row>1</xdr:row>
      <xdr:rowOff>85725</xdr:rowOff>
    </xdr:from>
    <xdr:to>
      <xdr:col>9</xdr:col>
      <xdr:colOff>209550</xdr:colOff>
      <xdr:row>12</xdr:row>
      <xdr:rowOff>48780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348" y="276225"/>
          <a:ext cx="5185327" cy="181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xdr:row>
      <xdr:rowOff>62600</xdr:rowOff>
    </xdr:from>
    <xdr:to>
      <xdr:col>9</xdr:col>
      <xdr:colOff>170273</xdr:colOff>
      <xdr:row>28</xdr:row>
      <xdr:rowOff>85725</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100950"/>
          <a:ext cx="5170898" cy="261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reasury.nsw.gov.au/__data/assets/pdf_file/0014/7412/tpp07-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30"/>
  <sheetViews>
    <sheetView tabSelected="1" zoomScale="80" zoomScaleNormal="80" workbookViewId="0">
      <selection activeCell="G21" sqref="G21"/>
    </sheetView>
  </sheetViews>
  <sheetFormatPr defaultColWidth="9.09765625" defaultRowHeight="13" x14ac:dyDescent="0.3"/>
  <cols>
    <col min="1" max="11" width="9.09765625" style="1"/>
    <col min="12" max="12" width="124.296875" style="1" customWidth="1"/>
    <col min="13" max="16384" width="9.09765625" style="1"/>
  </cols>
  <sheetData>
    <row r="3" spans="2:12" ht="26" x14ac:dyDescent="0.6">
      <c r="B3" s="221" t="s">
        <v>220</v>
      </c>
    </row>
    <row r="6" spans="2:12" ht="15.5" x14ac:dyDescent="0.35">
      <c r="B6" s="9" t="s">
        <v>14</v>
      </c>
      <c r="C6" s="8"/>
      <c r="D6" s="8"/>
      <c r="E6" s="8"/>
      <c r="F6" s="8"/>
      <c r="G6" s="8"/>
      <c r="H6" s="8"/>
      <c r="I6" s="8"/>
      <c r="J6" s="8"/>
      <c r="K6" s="8"/>
      <c r="L6" s="8"/>
    </row>
    <row r="7" spans="2:12" s="219" customFormat="1" ht="15.5" x14ac:dyDescent="0.35">
      <c r="B7" s="223" t="s">
        <v>162</v>
      </c>
      <c r="C7" s="220"/>
      <c r="D7" s="220"/>
      <c r="E7" s="220"/>
      <c r="F7" s="220"/>
      <c r="G7" s="220"/>
      <c r="H7" s="220"/>
      <c r="I7" s="220"/>
      <c r="J7" s="220"/>
      <c r="K7" s="220"/>
      <c r="L7" s="220"/>
    </row>
    <row r="8" spans="2:12" ht="15.5" x14ac:dyDescent="0.35">
      <c r="B8" s="8" t="s">
        <v>163</v>
      </c>
      <c r="C8" s="8"/>
      <c r="D8" s="8"/>
      <c r="E8" s="8"/>
      <c r="F8" s="8"/>
      <c r="G8" s="8"/>
      <c r="H8" s="8"/>
      <c r="I8" s="8"/>
      <c r="J8" s="8"/>
      <c r="K8" s="8"/>
      <c r="L8" s="8"/>
    </row>
    <row r="9" spans="2:12" ht="15.5" x14ac:dyDescent="0.35">
      <c r="B9" s="8" t="s">
        <v>218</v>
      </c>
      <c r="C9" s="8"/>
      <c r="D9" s="8"/>
      <c r="E9" s="8"/>
      <c r="F9" s="8"/>
      <c r="G9" s="8"/>
      <c r="H9" s="8"/>
      <c r="I9" s="8"/>
      <c r="J9" s="8"/>
      <c r="K9" s="8"/>
      <c r="L9" s="8"/>
    </row>
    <row r="10" spans="2:12" ht="15.5" x14ac:dyDescent="0.35">
      <c r="B10" s="222" t="s">
        <v>159</v>
      </c>
      <c r="C10" s="8"/>
      <c r="D10" s="8"/>
      <c r="E10" s="8"/>
      <c r="F10" s="8"/>
      <c r="G10" s="8"/>
      <c r="H10" s="8"/>
      <c r="I10" s="8"/>
      <c r="J10" s="8"/>
      <c r="K10" s="8"/>
      <c r="L10" s="8"/>
    </row>
    <row r="11" spans="2:12" ht="15.5" x14ac:dyDescent="0.35">
      <c r="B11" s="222" t="s">
        <v>160</v>
      </c>
      <c r="C11" s="8"/>
      <c r="D11" s="8"/>
      <c r="E11" s="8"/>
      <c r="F11" s="8"/>
      <c r="G11" s="8"/>
      <c r="H11" s="8"/>
      <c r="I11" s="8"/>
      <c r="J11" s="8"/>
      <c r="K11" s="8"/>
      <c r="L11" s="8"/>
    </row>
    <row r="12" spans="2:12" ht="15.5" x14ac:dyDescent="0.35">
      <c r="B12" s="8" t="s">
        <v>161</v>
      </c>
      <c r="C12" s="8"/>
      <c r="D12" s="8"/>
      <c r="E12" s="8"/>
      <c r="F12" s="8"/>
      <c r="G12" s="8"/>
      <c r="H12" s="8"/>
      <c r="I12" s="8"/>
      <c r="J12" s="8"/>
      <c r="K12" s="8"/>
      <c r="L12" s="8"/>
    </row>
    <row r="13" spans="2:12" ht="15.5" x14ac:dyDescent="0.35">
      <c r="B13" s="8" t="s">
        <v>217</v>
      </c>
      <c r="C13" s="8"/>
      <c r="D13" s="8"/>
      <c r="E13" s="8"/>
      <c r="F13" s="8"/>
      <c r="G13" s="8"/>
      <c r="H13" s="8"/>
      <c r="I13" s="8"/>
      <c r="J13" s="8"/>
      <c r="K13" s="8"/>
      <c r="L13" s="8"/>
    </row>
    <row r="14" spans="2:12" ht="15.5" x14ac:dyDescent="0.35">
      <c r="B14" s="8"/>
      <c r="C14" s="8"/>
      <c r="D14" s="8"/>
      <c r="E14" s="8"/>
      <c r="F14" s="8"/>
      <c r="G14" s="8"/>
      <c r="H14" s="8"/>
      <c r="I14" s="8"/>
      <c r="J14" s="8"/>
      <c r="K14" s="8"/>
      <c r="L14" s="8"/>
    </row>
    <row r="15" spans="2:12" x14ac:dyDescent="0.3">
      <c r="B15" s="1" t="s">
        <v>158</v>
      </c>
    </row>
    <row r="20" spans="2:5" x14ac:dyDescent="0.3">
      <c r="B20" s="1" t="s">
        <v>158</v>
      </c>
    </row>
    <row r="25" spans="2:5" x14ac:dyDescent="0.3">
      <c r="E25" s="1" t="s">
        <v>158</v>
      </c>
    </row>
    <row r="30" spans="2:5" x14ac:dyDescent="0.3">
      <c r="B30" s="1" t="s">
        <v>158</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90" zoomScaleNormal="90" workbookViewId="0">
      <selection activeCell="B5" sqref="B5:D5"/>
    </sheetView>
  </sheetViews>
  <sheetFormatPr defaultColWidth="9.09765625" defaultRowHeight="13" x14ac:dyDescent="0.3"/>
  <cols>
    <col min="1" max="1" width="40.59765625" style="1" customWidth="1"/>
    <col min="2" max="2" width="14.8984375" style="1" customWidth="1"/>
    <col min="3" max="4" width="13.296875" style="1" customWidth="1"/>
    <col min="5" max="5" width="17.09765625" style="1" customWidth="1"/>
    <col min="6" max="6" width="25.296875" style="1" customWidth="1"/>
    <col min="7" max="16384" width="9.09765625" style="1"/>
  </cols>
  <sheetData>
    <row r="1" spans="1:6" ht="23.5" x14ac:dyDescent="0.55000000000000004">
      <c r="A1" s="117" t="s">
        <v>221</v>
      </c>
      <c r="B1" s="18"/>
      <c r="C1" s="18"/>
      <c r="D1" s="18"/>
      <c r="E1" s="18"/>
      <c r="F1" s="18"/>
    </row>
    <row r="2" spans="1:6" ht="23.5" x14ac:dyDescent="0.55000000000000004">
      <c r="A2" s="117"/>
      <c r="B2" s="18"/>
      <c r="C2" s="18"/>
      <c r="D2" s="18"/>
      <c r="E2" s="18"/>
      <c r="F2" s="18"/>
    </row>
    <row r="3" spans="1:6" ht="23.5" x14ac:dyDescent="0.55000000000000004">
      <c r="A3" s="117" t="s">
        <v>16</v>
      </c>
      <c r="B3" s="18"/>
      <c r="C3" s="18"/>
      <c r="D3" s="18"/>
      <c r="E3" s="18"/>
      <c r="F3" s="18"/>
    </row>
    <row r="4" spans="1:6" x14ac:dyDescent="0.3">
      <c r="A4" s="18"/>
      <c r="B4" s="18"/>
      <c r="C4" s="18"/>
      <c r="D4" s="18"/>
      <c r="E4" s="18"/>
      <c r="F4" s="18"/>
    </row>
    <row r="5" spans="1:6" s="10" customFormat="1" ht="18.5" x14ac:dyDescent="0.45">
      <c r="A5" s="132" t="str">
        <f>'Sheet 1_Overarching Assumptions'!B5</f>
        <v>Project Name</v>
      </c>
      <c r="B5" s="309" t="str">
        <f>'Sheet 1_Overarching Assumptions'!C5</f>
        <v>NAME</v>
      </c>
      <c r="C5" s="310"/>
      <c r="D5" s="310"/>
      <c r="E5" s="133"/>
      <c r="F5" s="133"/>
    </row>
    <row r="6" spans="1:6" s="10" customFormat="1" ht="18.5" x14ac:dyDescent="0.45">
      <c r="A6" s="132" t="str">
        <f>'Sheet 1_Overarching Assumptions'!B6</f>
        <v>Project Manager</v>
      </c>
      <c r="B6" s="309" t="str">
        <f>'Sheet 1_Overarching Assumptions'!C6</f>
        <v>NAME</v>
      </c>
      <c r="C6" s="310"/>
      <c r="D6" s="310"/>
      <c r="E6" s="133"/>
      <c r="F6" s="133"/>
    </row>
    <row r="7" spans="1:6" s="10" customFormat="1" ht="18.5" x14ac:dyDescent="0.45">
      <c r="A7" s="132" t="str">
        <f>'Sheet 1_Overarching Assumptions'!B7</f>
        <v>Model Version</v>
      </c>
      <c r="B7" s="309" t="str">
        <f>'Sheet 1_Overarching Assumptions'!C7</f>
        <v>Version 1</v>
      </c>
      <c r="C7" s="310"/>
      <c r="D7" s="310"/>
      <c r="E7" s="133"/>
      <c r="F7" s="133"/>
    </row>
    <row r="8" spans="1:6" s="10" customFormat="1" ht="18.5" x14ac:dyDescent="0.45">
      <c r="A8" s="132" t="str">
        <f>'Sheet 1_Overarching Assumptions'!B8</f>
        <v>Date</v>
      </c>
      <c r="B8" s="307" t="str">
        <f>'Sheet 1_Overarching Assumptions'!C8</f>
        <v>DATE</v>
      </c>
      <c r="C8" s="308"/>
      <c r="D8" s="308"/>
      <c r="E8" s="133"/>
      <c r="F8" s="133"/>
    </row>
    <row r="9" spans="1:6" s="10" customFormat="1" ht="18.5" x14ac:dyDescent="0.45">
      <c r="A9" s="132"/>
      <c r="B9" s="134"/>
      <c r="C9" s="135"/>
      <c r="D9" s="135"/>
      <c r="E9" s="133"/>
      <c r="F9" s="133"/>
    </row>
    <row r="10" spans="1:6" x14ac:dyDescent="0.3">
      <c r="A10" s="136"/>
      <c r="B10" s="18"/>
      <c r="C10" s="18"/>
      <c r="D10" s="18"/>
      <c r="E10" s="18"/>
      <c r="F10" s="18"/>
    </row>
    <row r="11" spans="1:6" x14ac:dyDescent="0.3">
      <c r="A11" s="118"/>
      <c r="B11" s="18"/>
      <c r="C11" s="18"/>
      <c r="D11" s="18"/>
      <c r="E11" s="18"/>
      <c r="F11" s="18"/>
    </row>
    <row r="12" spans="1:6" ht="63.75" customHeight="1" x14ac:dyDescent="0.3">
      <c r="A12" s="3" t="s">
        <v>12</v>
      </c>
      <c r="B12" s="7" t="s">
        <v>152</v>
      </c>
      <c r="C12" s="7" t="s">
        <v>153</v>
      </c>
      <c r="D12" s="7" t="s">
        <v>154</v>
      </c>
      <c r="E12" s="18"/>
      <c r="F12" s="18"/>
    </row>
    <row r="13" spans="1:6" ht="14.5" x14ac:dyDescent="0.35">
      <c r="A13" s="127"/>
      <c r="B13" s="128"/>
      <c r="C13" s="128"/>
      <c r="D13" s="128"/>
      <c r="E13" s="18"/>
      <c r="F13" s="18"/>
    </row>
    <row r="14" spans="1:6" ht="14.5" x14ac:dyDescent="0.35">
      <c r="A14" s="179" t="s">
        <v>127</v>
      </c>
      <c r="B14" s="215" t="e">
        <f ca="1">'Sheet 6_Scenario 1'!D28</f>
        <v>#VALUE!</v>
      </c>
      <c r="C14" s="215" t="e">
        <f ca="1">'Sheet 6_Scenario 1'!D29</f>
        <v>#VALUE!</v>
      </c>
      <c r="D14" s="215" t="e">
        <f ca="1">'Sheet 6_Scenario 1'!D30</f>
        <v>#VALUE!</v>
      </c>
      <c r="E14" s="18"/>
      <c r="F14" s="18"/>
    </row>
    <row r="15" spans="1:6" ht="14.5" x14ac:dyDescent="0.35">
      <c r="A15" s="206" t="s">
        <v>10</v>
      </c>
      <c r="B15" s="216" t="e">
        <f ca="1">'Sheet 6_Scenario 1'!D32</f>
        <v>#VALUE!</v>
      </c>
      <c r="C15" s="217" t="e">
        <f ca="1">'Sheet 6_Scenario 1'!D33</f>
        <v>#VALUE!</v>
      </c>
      <c r="D15" s="217" t="e">
        <f ca="1">'Sheet 6_Scenario 1'!D34</f>
        <v>#VALUE!</v>
      </c>
      <c r="E15" s="18"/>
      <c r="F15" s="18"/>
    </row>
    <row r="16" spans="1:6" x14ac:dyDescent="0.3">
      <c r="A16" s="129"/>
      <c r="B16" s="130"/>
      <c r="C16" s="131"/>
      <c r="D16" s="131"/>
      <c r="E16" s="18"/>
      <c r="F16" s="18"/>
    </row>
    <row r="17" spans="1:6" x14ac:dyDescent="0.3">
      <c r="A17" s="18"/>
      <c r="B17" s="18"/>
      <c r="C17" s="18"/>
      <c r="D17" s="18"/>
      <c r="E17" s="18"/>
      <c r="F17" s="18"/>
    </row>
    <row r="18" spans="1:6" x14ac:dyDescent="0.3">
      <c r="A18" s="18"/>
      <c r="B18" s="18"/>
      <c r="C18" s="18"/>
      <c r="D18" s="18"/>
      <c r="E18" s="18"/>
      <c r="F18" s="18"/>
    </row>
    <row r="19" spans="1:6" x14ac:dyDescent="0.3">
      <c r="A19" s="18"/>
      <c r="B19" s="18"/>
      <c r="C19" s="18"/>
      <c r="D19" s="18"/>
      <c r="E19" s="18"/>
      <c r="F19" s="18"/>
    </row>
    <row r="20" spans="1:6" x14ac:dyDescent="0.3">
      <c r="A20" s="18"/>
      <c r="B20" s="18"/>
      <c r="C20" s="18"/>
      <c r="D20" s="18"/>
      <c r="E20" s="18"/>
      <c r="F20" s="18"/>
    </row>
    <row r="21" spans="1:6" x14ac:dyDescent="0.3">
      <c r="A21" s="18"/>
      <c r="B21" s="18"/>
      <c r="C21" s="18"/>
      <c r="D21" s="18"/>
      <c r="E21" s="18"/>
      <c r="F21" s="18"/>
    </row>
    <row r="22" spans="1:6" x14ac:dyDescent="0.3">
      <c r="A22" s="18"/>
      <c r="B22" s="18"/>
      <c r="C22" s="18"/>
      <c r="D22" s="18"/>
      <c r="E22" s="18"/>
      <c r="F22" s="18"/>
    </row>
    <row r="23" spans="1:6" x14ac:dyDescent="0.3">
      <c r="A23" s="18"/>
      <c r="B23" s="18"/>
      <c r="C23" s="18"/>
      <c r="D23" s="18"/>
      <c r="E23" s="18"/>
      <c r="F23" s="18"/>
    </row>
    <row r="24" spans="1:6" x14ac:dyDescent="0.3">
      <c r="A24" s="18"/>
      <c r="B24" s="18"/>
      <c r="C24" s="18"/>
      <c r="D24" s="18"/>
      <c r="E24" s="18"/>
      <c r="F24" s="18"/>
    </row>
    <row r="25" spans="1:6" x14ac:dyDescent="0.3">
      <c r="A25" s="18"/>
      <c r="B25" s="18"/>
      <c r="C25" s="18"/>
      <c r="D25" s="18"/>
      <c r="E25" s="18"/>
      <c r="F25" s="18"/>
    </row>
    <row r="26" spans="1:6" x14ac:dyDescent="0.3">
      <c r="A26" s="18"/>
      <c r="B26" s="18"/>
      <c r="C26" s="18"/>
      <c r="D26" s="18"/>
      <c r="E26" s="18"/>
      <c r="F26" s="18"/>
    </row>
    <row r="27" spans="1:6" x14ac:dyDescent="0.3">
      <c r="A27" s="18"/>
      <c r="B27" s="18"/>
      <c r="C27" s="18"/>
      <c r="D27" s="18"/>
      <c r="E27" s="18"/>
      <c r="F27" s="18"/>
    </row>
    <row r="28" spans="1:6" x14ac:dyDescent="0.3">
      <c r="A28" s="18"/>
      <c r="B28" s="18"/>
      <c r="C28" s="18"/>
      <c r="D28" s="18"/>
      <c r="E28" s="18"/>
      <c r="F28" s="18"/>
    </row>
    <row r="29" spans="1:6" x14ac:dyDescent="0.3">
      <c r="A29" s="18"/>
      <c r="B29" s="18"/>
      <c r="C29" s="18"/>
      <c r="D29" s="18"/>
      <c r="E29" s="18"/>
      <c r="F29" s="18"/>
    </row>
    <row r="30" spans="1:6" x14ac:dyDescent="0.3">
      <c r="A30" s="18"/>
      <c r="B30" s="18"/>
      <c r="C30" s="18"/>
      <c r="D30" s="18"/>
      <c r="E30" s="18"/>
      <c r="F30" s="18"/>
    </row>
    <row r="31" spans="1:6" x14ac:dyDescent="0.3">
      <c r="A31" s="18"/>
      <c r="B31" s="18"/>
      <c r="C31" s="18"/>
      <c r="D31" s="18"/>
      <c r="E31" s="18"/>
      <c r="F31" s="18"/>
    </row>
  </sheetData>
  <mergeCells count="4">
    <mergeCell ref="B8:D8"/>
    <mergeCell ref="B5:D5"/>
    <mergeCell ref="B6:D6"/>
    <mergeCell ref="B7:D7"/>
  </mergeCell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96" zoomScaleNormal="96" workbookViewId="0">
      <selection activeCell="C25" sqref="C25"/>
    </sheetView>
  </sheetViews>
  <sheetFormatPr defaultColWidth="9.09765625" defaultRowHeight="13" x14ac:dyDescent="0.3"/>
  <cols>
    <col min="1" max="1" width="3.3984375" customWidth="1"/>
    <col min="2" max="2" width="51.59765625" style="17" customWidth="1"/>
    <col min="3" max="3" width="32" bestFit="1" customWidth="1"/>
    <col min="4" max="4" width="20" customWidth="1"/>
    <col min="5" max="5" width="11.3984375" customWidth="1"/>
    <col min="6" max="6" width="17.8984375" bestFit="1" customWidth="1"/>
    <col min="7" max="7" width="15.09765625" bestFit="1" customWidth="1"/>
    <col min="8" max="8" width="16.296875" bestFit="1" customWidth="1"/>
    <col min="9" max="9" width="14.09765625" bestFit="1" customWidth="1"/>
    <col min="10" max="10" width="17.59765625" style="2" bestFit="1" customWidth="1"/>
    <col min="11" max="11" width="18.296875" style="2" bestFit="1" customWidth="1"/>
    <col min="12" max="12" width="22" style="2" bestFit="1" customWidth="1"/>
    <col min="13" max="13" width="23" style="2" bestFit="1" customWidth="1"/>
    <col min="14" max="14" width="25.59765625" style="2" bestFit="1" customWidth="1"/>
    <col min="15" max="16384" width="9.09765625" style="2"/>
  </cols>
  <sheetData>
    <row r="1" spans="1:14" s="1" customFormat="1" ht="23.5" x14ac:dyDescent="0.3">
      <c r="A1" s="165" t="s">
        <v>126</v>
      </c>
      <c r="B1" s="138"/>
      <c r="C1" s="138"/>
      <c r="D1" s="138"/>
      <c r="E1" s="138"/>
      <c r="F1" s="138"/>
      <c r="G1" s="138"/>
      <c r="H1" s="138"/>
      <c r="I1" s="138"/>
      <c r="J1" s="138"/>
      <c r="K1" s="138"/>
      <c r="L1" s="138"/>
      <c r="M1" s="138"/>
      <c r="N1" s="138"/>
    </row>
    <row r="2" spans="1:14" customFormat="1" ht="15.5" x14ac:dyDescent="0.3">
      <c r="A2" s="138"/>
      <c r="B2" s="166"/>
      <c r="C2" s="138"/>
      <c r="D2" s="138"/>
      <c r="E2" s="138"/>
      <c r="F2" s="138"/>
      <c r="G2" s="138"/>
      <c r="H2" s="138"/>
      <c r="I2" s="138"/>
      <c r="J2" s="138"/>
      <c r="K2" s="138"/>
      <c r="L2" s="138"/>
      <c r="M2" s="138"/>
      <c r="N2" s="138"/>
    </row>
    <row r="3" spans="1:14" customFormat="1" ht="15.5" x14ac:dyDescent="0.3">
      <c r="A3" s="138"/>
      <c r="B3" s="166"/>
      <c r="C3" s="138"/>
      <c r="D3" s="138"/>
      <c r="E3" s="138"/>
      <c r="F3" s="138"/>
      <c r="G3" s="138"/>
      <c r="H3" s="138"/>
      <c r="I3" s="138"/>
      <c r="J3" s="138"/>
      <c r="K3" s="138"/>
      <c r="L3" s="138"/>
      <c r="M3" s="138"/>
      <c r="N3" s="138"/>
    </row>
    <row r="4" spans="1:14" customFormat="1" ht="15.5" x14ac:dyDescent="0.3">
      <c r="A4" s="138"/>
      <c r="B4" s="166" t="s">
        <v>2</v>
      </c>
      <c r="C4" s="138"/>
      <c r="D4" s="138"/>
      <c r="E4" s="138"/>
      <c r="F4" s="138"/>
      <c r="G4" s="138"/>
      <c r="H4" s="138"/>
      <c r="I4" s="138"/>
      <c r="J4" s="138"/>
      <c r="K4" s="138"/>
      <c r="L4" s="138"/>
      <c r="M4" s="138"/>
      <c r="N4" s="138"/>
    </row>
    <row r="5" spans="1:14" customFormat="1" x14ac:dyDescent="0.3">
      <c r="A5" s="138"/>
      <c r="B5" s="79" t="s">
        <v>3</v>
      </c>
      <c r="C5" s="168" t="s">
        <v>99</v>
      </c>
      <c r="D5" s="138"/>
      <c r="E5" s="138"/>
      <c r="F5" s="138"/>
      <c r="G5" s="138"/>
      <c r="H5" s="138"/>
      <c r="I5" s="138"/>
      <c r="J5" s="138"/>
      <c r="K5" s="138"/>
      <c r="L5" s="138"/>
      <c r="M5" s="138"/>
      <c r="N5" s="138"/>
    </row>
    <row r="6" spans="1:14" customFormat="1" x14ac:dyDescent="0.3">
      <c r="A6" s="138"/>
      <c r="B6" s="79" t="s">
        <v>4</v>
      </c>
      <c r="C6" s="168" t="s">
        <v>99</v>
      </c>
      <c r="D6" s="138"/>
      <c r="E6" s="138"/>
      <c r="F6" s="138"/>
      <c r="G6" s="138"/>
      <c r="H6" s="138"/>
      <c r="I6" s="138"/>
      <c r="J6" s="138"/>
      <c r="K6" s="138"/>
      <c r="L6" s="138"/>
      <c r="M6" s="138"/>
      <c r="N6" s="138"/>
    </row>
    <row r="7" spans="1:14" customFormat="1" x14ac:dyDescent="0.3">
      <c r="A7" s="138"/>
      <c r="B7" s="79" t="s">
        <v>15</v>
      </c>
      <c r="C7" s="168" t="s">
        <v>17</v>
      </c>
      <c r="D7" s="138"/>
      <c r="E7" s="138"/>
      <c r="F7" s="138"/>
      <c r="G7" s="138"/>
      <c r="H7" s="138"/>
      <c r="I7" s="138"/>
      <c r="J7" s="138"/>
      <c r="K7" s="138"/>
      <c r="L7" s="138"/>
      <c r="M7" s="138"/>
      <c r="N7" s="138"/>
    </row>
    <row r="8" spans="1:14" customFormat="1" x14ac:dyDescent="0.3">
      <c r="A8" s="138"/>
      <c r="B8" s="79" t="s">
        <v>5</v>
      </c>
      <c r="C8" s="169" t="s">
        <v>164</v>
      </c>
      <c r="D8" s="138"/>
      <c r="E8" s="138"/>
      <c r="F8" s="138"/>
      <c r="G8" s="138"/>
      <c r="H8" s="138"/>
      <c r="I8" s="138"/>
      <c r="J8" s="138"/>
      <c r="K8" s="138"/>
      <c r="L8" s="138"/>
      <c r="M8" s="138"/>
      <c r="N8" s="138"/>
    </row>
    <row r="9" spans="1:14" customFormat="1" ht="15.5" x14ac:dyDescent="0.3">
      <c r="A9" s="138"/>
      <c r="B9" s="166"/>
      <c r="C9" s="138"/>
      <c r="D9" s="138"/>
      <c r="E9" s="138"/>
      <c r="F9" s="138"/>
      <c r="G9" s="138"/>
      <c r="H9" s="138"/>
      <c r="I9" s="138"/>
      <c r="J9" s="138"/>
      <c r="K9" s="138"/>
      <c r="L9" s="138"/>
      <c r="M9" s="138"/>
      <c r="N9" s="138"/>
    </row>
    <row r="10" spans="1:14" customFormat="1" ht="15.5" x14ac:dyDescent="0.3">
      <c r="A10" s="138"/>
      <c r="B10" s="166" t="s">
        <v>13</v>
      </c>
      <c r="C10" s="306" t="s">
        <v>156</v>
      </c>
      <c r="D10" s="138"/>
      <c r="E10" s="138"/>
      <c r="F10" s="138"/>
      <c r="G10" s="138"/>
      <c r="H10" s="138"/>
      <c r="I10" s="138"/>
      <c r="J10" s="138"/>
      <c r="K10" s="138"/>
      <c r="L10" s="138"/>
      <c r="M10" s="138"/>
      <c r="N10" s="138"/>
    </row>
    <row r="11" spans="1:14" customFormat="1" ht="15.5" x14ac:dyDescent="0.3">
      <c r="A11" s="138"/>
      <c r="B11" s="166"/>
      <c r="C11" s="138"/>
      <c r="D11" s="138"/>
      <c r="E11" s="138"/>
      <c r="F11" s="138"/>
      <c r="G11" s="138"/>
      <c r="H11" s="138"/>
      <c r="I11" s="138"/>
      <c r="J11" s="138"/>
      <c r="K11" s="138"/>
      <c r="L11" s="138"/>
      <c r="M11" s="138"/>
      <c r="N11" s="138"/>
    </row>
    <row r="12" spans="1:14" customFormat="1" x14ac:dyDescent="0.3">
      <c r="A12" s="138"/>
      <c r="B12" s="32" t="s">
        <v>101</v>
      </c>
      <c r="C12" s="138"/>
      <c r="D12" s="138"/>
      <c r="E12" s="138"/>
      <c r="F12" s="138"/>
      <c r="G12" s="138"/>
      <c r="H12" s="138"/>
      <c r="I12" s="138"/>
      <c r="J12" s="138"/>
      <c r="K12" s="138"/>
      <c r="L12" s="138"/>
      <c r="M12" s="138"/>
      <c r="N12" s="138"/>
    </row>
    <row r="13" spans="1:14" customFormat="1" x14ac:dyDescent="0.3">
      <c r="A13" s="138"/>
      <c r="B13" s="79" t="s">
        <v>100</v>
      </c>
      <c r="C13" s="168" t="s">
        <v>155</v>
      </c>
      <c r="D13" s="167" t="s">
        <v>157</v>
      </c>
      <c r="E13" s="138"/>
      <c r="F13" s="138"/>
      <c r="G13" s="138"/>
      <c r="H13" s="138"/>
      <c r="I13" s="138"/>
      <c r="J13" s="138"/>
      <c r="K13" s="138"/>
      <c r="L13" s="138"/>
      <c r="M13" s="138"/>
      <c r="N13" s="138"/>
    </row>
    <row r="14" spans="1:14" customFormat="1" x14ac:dyDescent="0.3">
      <c r="A14" s="138"/>
      <c r="B14" s="79" t="s">
        <v>119</v>
      </c>
      <c r="C14" s="168" t="s">
        <v>155</v>
      </c>
      <c r="D14" s="167"/>
      <c r="E14" s="138"/>
      <c r="F14" s="138"/>
      <c r="G14" s="138"/>
      <c r="H14" s="138"/>
      <c r="I14" s="138"/>
      <c r="J14" s="138"/>
      <c r="K14" s="138"/>
      <c r="L14" s="138"/>
      <c r="M14" s="138"/>
      <c r="N14" s="138"/>
    </row>
    <row r="15" spans="1:14" customFormat="1" x14ac:dyDescent="0.3">
      <c r="A15" s="138"/>
      <c r="B15" s="79" t="s">
        <v>120</v>
      </c>
      <c r="C15" s="168" t="s">
        <v>155</v>
      </c>
      <c r="D15" s="167"/>
      <c r="E15" s="138"/>
      <c r="F15" s="138"/>
      <c r="G15" s="138"/>
      <c r="H15" s="138"/>
      <c r="I15" s="138"/>
      <c r="J15" s="138"/>
      <c r="K15" s="138"/>
      <c r="L15" s="138"/>
      <c r="M15" s="138"/>
      <c r="N15" s="138"/>
    </row>
    <row r="16" spans="1:14" customFormat="1" x14ac:dyDescent="0.3">
      <c r="A16" s="138"/>
      <c r="B16" s="79" t="s">
        <v>121</v>
      </c>
      <c r="C16" s="170">
        <v>15</v>
      </c>
      <c r="D16" s="167" t="s">
        <v>123</v>
      </c>
      <c r="E16" s="138"/>
      <c r="F16" s="138"/>
      <c r="G16" s="138"/>
      <c r="H16" s="138"/>
      <c r="I16" s="138"/>
      <c r="J16" s="138"/>
      <c r="K16" s="138"/>
      <c r="L16" s="138"/>
      <c r="M16" s="138"/>
      <c r="N16" s="138"/>
    </row>
    <row r="17" spans="1:14" customFormat="1" x14ac:dyDescent="0.3">
      <c r="A17" s="138"/>
      <c r="B17" s="79" t="s">
        <v>122</v>
      </c>
      <c r="C17" s="170">
        <v>2015</v>
      </c>
      <c r="D17" s="167"/>
      <c r="E17" s="138"/>
      <c r="F17" s="138"/>
      <c r="G17" s="138"/>
      <c r="H17" s="138"/>
      <c r="I17" s="138"/>
      <c r="J17" s="138"/>
      <c r="K17" s="138"/>
      <c r="L17" s="138"/>
      <c r="M17" s="138"/>
      <c r="N17" s="138"/>
    </row>
    <row r="18" spans="1:14" customFormat="1" x14ac:dyDescent="0.3">
      <c r="A18" s="138"/>
      <c r="B18" s="79" t="s">
        <v>128</v>
      </c>
      <c r="C18" s="180">
        <v>2.7E-2</v>
      </c>
      <c r="D18" s="167" t="s">
        <v>129</v>
      </c>
      <c r="E18" s="138"/>
      <c r="F18" s="138"/>
      <c r="G18" s="138"/>
      <c r="H18" s="138"/>
      <c r="I18" s="138"/>
      <c r="J18" s="138"/>
      <c r="K18" s="138"/>
      <c r="L18" s="138"/>
      <c r="M18" s="138"/>
      <c r="N18" s="138"/>
    </row>
    <row r="19" spans="1:14" customFormat="1" x14ac:dyDescent="0.3">
      <c r="A19" s="138"/>
      <c r="B19" s="79"/>
      <c r="C19" s="138"/>
      <c r="D19" s="138"/>
      <c r="E19" s="138"/>
      <c r="F19" s="138"/>
      <c r="G19" s="138"/>
      <c r="H19" s="138"/>
      <c r="I19" s="138"/>
      <c r="J19" s="138"/>
      <c r="K19" s="138"/>
      <c r="L19" s="138"/>
      <c r="M19" s="138"/>
      <c r="N19" s="138"/>
    </row>
  </sheetData>
  <hyperlinks>
    <hyperlink ref="C10" r:id="rId1"/>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zoomScale="85" zoomScaleNormal="85" zoomScaleSheetLayoutView="40" workbookViewId="0">
      <pane ySplit="2" topLeftCell="A3" activePane="bottomLeft" state="frozen"/>
      <selection activeCell="D13" sqref="D13"/>
      <selection pane="bottomLeft" activeCell="D72" sqref="D72"/>
    </sheetView>
  </sheetViews>
  <sheetFormatPr defaultColWidth="9.09765625" defaultRowHeight="13" x14ac:dyDescent="0.3"/>
  <cols>
    <col min="1" max="1" width="9.09765625" style="43"/>
    <col min="2" max="2" width="13.3984375" style="17" customWidth="1"/>
    <col min="3" max="3" width="52.3984375" style="17" customWidth="1"/>
    <col min="4" max="4" width="35.296875" style="17" customWidth="1"/>
    <col min="5" max="6" width="9.09765625" style="5"/>
    <col min="7" max="10" width="12.59765625" style="5" bestFit="1" customWidth="1"/>
    <col min="11" max="13" width="13" style="5" bestFit="1" customWidth="1"/>
    <col min="14" max="21" width="13.3984375" style="5" bestFit="1" customWidth="1"/>
    <col min="22" max="23" width="13" style="5" bestFit="1" customWidth="1"/>
    <col min="24" max="31" width="13.3984375" style="5" bestFit="1" customWidth="1"/>
    <col min="32" max="33" width="13" style="5" bestFit="1" customWidth="1"/>
    <col min="34" max="37" width="13.3984375" style="5" bestFit="1" customWidth="1"/>
    <col min="38" max="16384" width="9.09765625" style="44"/>
  </cols>
  <sheetData>
    <row r="1" spans="1:37" s="172" customFormat="1" ht="23.5" x14ac:dyDescent="0.35">
      <c r="A1" s="165" t="s">
        <v>124</v>
      </c>
      <c r="B1" s="171"/>
      <c r="C1" s="171"/>
      <c r="E1" s="173"/>
      <c r="F1" s="174"/>
      <c r="G1" s="175" t="s">
        <v>18</v>
      </c>
      <c r="H1" s="175" t="s">
        <v>19</v>
      </c>
      <c r="I1" s="175" t="s">
        <v>20</v>
      </c>
      <c r="J1" s="175" t="s">
        <v>21</v>
      </c>
      <c r="K1" s="175" t="s">
        <v>22</v>
      </c>
      <c r="L1" s="175" t="s">
        <v>23</v>
      </c>
      <c r="M1" s="175" t="s">
        <v>24</v>
      </c>
      <c r="N1" s="175" t="s">
        <v>25</v>
      </c>
      <c r="O1" s="175" t="s">
        <v>26</v>
      </c>
      <c r="P1" s="175" t="s">
        <v>27</v>
      </c>
      <c r="Q1" s="175" t="s">
        <v>28</v>
      </c>
      <c r="R1" s="175" t="s">
        <v>29</v>
      </c>
      <c r="S1" s="175" t="s">
        <v>30</v>
      </c>
      <c r="T1" s="175" t="s">
        <v>31</v>
      </c>
      <c r="U1" s="175" t="s">
        <v>32</v>
      </c>
      <c r="V1" s="175" t="s">
        <v>33</v>
      </c>
      <c r="W1" s="175" t="s">
        <v>34</v>
      </c>
      <c r="X1" s="175" t="s">
        <v>35</v>
      </c>
      <c r="Y1" s="175" t="s">
        <v>36</v>
      </c>
      <c r="Z1" s="175" t="s">
        <v>37</v>
      </c>
      <c r="AA1" s="175" t="s">
        <v>104</v>
      </c>
      <c r="AB1" s="175" t="s">
        <v>105</v>
      </c>
      <c r="AC1" s="175" t="s">
        <v>106</v>
      </c>
      <c r="AD1" s="175" t="s">
        <v>107</v>
      </c>
      <c r="AE1" s="175" t="s">
        <v>108</v>
      </c>
      <c r="AF1" s="175" t="s">
        <v>109</v>
      </c>
      <c r="AG1" s="175" t="s">
        <v>110</v>
      </c>
      <c r="AH1" s="175" t="s">
        <v>111</v>
      </c>
      <c r="AI1" s="175" t="s">
        <v>112</v>
      </c>
      <c r="AJ1" s="175" t="s">
        <v>113</v>
      </c>
      <c r="AK1" s="175" t="s">
        <v>114</v>
      </c>
    </row>
    <row r="2" spans="1:37" ht="15.5" x14ac:dyDescent="0.35">
      <c r="B2" s="19"/>
      <c r="C2" s="19"/>
      <c r="D2" s="45" t="s">
        <v>48</v>
      </c>
      <c r="E2" s="99"/>
      <c r="F2" s="98"/>
      <c r="G2" s="99">
        <f>IF(analysis_start=2015,0,-1)</f>
        <v>0</v>
      </c>
      <c r="H2" s="99">
        <f>IF(analysis_start=2016,0,G2+1)</f>
        <v>1</v>
      </c>
      <c r="I2" s="99">
        <f t="shared" ref="I2:AJ2" si="0">H2+1</f>
        <v>2</v>
      </c>
      <c r="J2" s="99">
        <f t="shared" si="0"/>
        <v>3</v>
      </c>
      <c r="K2" s="99">
        <f t="shared" si="0"/>
        <v>4</v>
      </c>
      <c r="L2" s="99">
        <f t="shared" si="0"/>
        <v>5</v>
      </c>
      <c r="M2" s="99">
        <f t="shared" si="0"/>
        <v>6</v>
      </c>
      <c r="N2" s="99">
        <f t="shared" si="0"/>
        <v>7</v>
      </c>
      <c r="O2" s="99">
        <f t="shared" si="0"/>
        <v>8</v>
      </c>
      <c r="P2" s="99">
        <f t="shared" si="0"/>
        <v>9</v>
      </c>
      <c r="Q2" s="99">
        <f t="shared" si="0"/>
        <v>10</v>
      </c>
      <c r="R2" s="99">
        <f t="shared" si="0"/>
        <v>11</v>
      </c>
      <c r="S2" s="99">
        <f t="shared" si="0"/>
        <v>12</v>
      </c>
      <c r="T2" s="99">
        <f t="shared" si="0"/>
        <v>13</v>
      </c>
      <c r="U2" s="99">
        <f t="shared" si="0"/>
        <v>14</v>
      </c>
      <c r="V2" s="99">
        <f t="shared" si="0"/>
        <v>15</v>
      </c>
      <c r="W2" s="99">
        <f t="shared" si="0"/>
        <v>16</v>
      </c>
      <c r="X2" s="99">
        <f t="shared" si="0"/>
        <v>17</v>
      </c>
      <c r="Y2" s="99">
        <f t="shared" si="0"/>
        <v>18</v>
      </c>
      <c r="Z2" s="99">
        <f t="shared" si="0"/>
        <v>19</v>
      </c>
      <c r="AA2" s="99">
        <f t="shared" si="0"/>
        <v>20</v>
      </c>
      <c r="AB2" s="99">
        <f t="shared" si="0"/>
        <v>21</v>
      </c>
      <c r="AC2" s="99">
        <f t="shared" si="0"/>
        <v>22</v>
      </c>
      <c r="AD2" s="99">
        <f t="shared" si="0"/>
        <v>23</v>
      </c>
      <c r="AE2" s="99">
        <f t="shared" si="0"/>
        <v>24</v>
      </c>
      <c r="AF2" s="99">
        <f t="shared" si="0"/>
        <v>25</v>
      </c>
      <c r="AG2" s="99">
        <f t="shared" si="0"/>
        <v>26</v>
      </c>
      <c r="AH2" s="99">
        <f t="shared" si="0"/>
        <v>27</v>
      </c>
      <c r="AI2" s="99">
        <f t="shared" si="0"/>
        <v>28</v>
      </c>
      <c r="AJ2" s="99">
        <f t="shared" si="0"/>
        <v>29</v>
      </c>
      <c r="AK2" s="99">
        <f t="shared" ref="AK2" si="1">AJ2+1</f>
        <v>30</v>
      </c>
    </row>
    <row r="3" spans="1:37" ht="16" thickBot="1" x14ac:dyDescent="0.4">
      <c r="B3" s="22"/>
      <c r="C3" s="22"/>
      <c r="D3" s="45"/>
      <c r="E3" s="97"/>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24" thickBot="1" x14ac:dyDescent="0.35">
      <c r="A4" s="38" t="s">
        <v>215</v>
      </c>
      <c r="B4" s="46"/>
      <c r="C4" s="46"/>
      <c r="D4" s="4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100"/>
    </row>
    <row r="5" spans="1:37" s="48" customFormat="1" x14ac:dyDescent="0.3">
      <c r="A5" s="47">
        <v>1</v>
      </c>
      <c r="B5" s="32" t="s">
        <v>38</v>
      </c>
      <c r="C5" s="32"/>
      <c r="D5" s="32"/>
      <c r="E5" s="62"/>
      <c r="F5" s="62"/>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1:37" s="50" customFormat="1" ht="52" x14ac:dyDescent="0.3">
      <c r="A6" s="120">
        <f>A5+0.01</f>
        <v>1.01</v>
      </c>
      <c r="B6" s="28" t="s">
        <v>53</v>
      </c>
      <c r="C6" s="234" t="s">
        <v>173</v>
      </c>
      <c r="D6" s="233" t="s">
        <v>174</v>
      </c>
      <c r="E6" s="102">
        <v>0</v>
      </c>
      <c r="F6" s="63" t="s">
        <v>6</v>
      </c>
      <c r="G6" s="103">
        <v>0</v>
      </c>
      <c r="H6" s="218">
        <f t="shared" ref="H6" si="2">G6*(1+$E$6)</f>
        <v>0</v>
      </c>
      <c r="I6" s="218">
        <f t="shared" ref="I6" si="3">H6*(1+$E$6)</f>
        <v>0</v>
      </c>
      <c r="J6" s="218">
        <f t="shared" ref="J6" si="4">I6*(1+$E$6)</f>
        <v>0</v>
      </c>
      <c r="K6" s="218">
        <f t="shared" ref="K6" si="5">J6*(1+$E$6)</f>
        <v>0</v>
      </c>
      <c r="L6" s="218">
        <f t="shared" ref="L6" si="6">K6*(1+$E$6)</f>
        <v>0</v>
      </c>
      <c r="M6" s="218">
        <f t="shared" ref="M6" si="7">L6*(1+$E$6)</f>
        <v>0</v>
      </c>
      <c r="N6" s="218">
        <f t="shared" ref="N6" si="8">M6*(1+$E$6)</f>
        <v>0</v>
      </c>
      <c r="O6" s="218">
        <f t="shared" ref="O6" si="9">N6*(1+$E$6)</f>
        <v>0</v>
      </c>
      <c r="P6" s="218">
        <f t="shared" ref="P6" si="10">O6*(1+$E$6)</f>
        <v>0</v>
      </c>
      <c r="Q6" s="218">
        <f t="shared" ref="Q6" si="11">P6*(1+$E$6)</f>
        <v>0</v>
      </c>
      <c r="R6" s="218">
        <f t="shared" ref="R6" si="12">Q6*(1+$E$6)</f>
        <v>0</v>
      </c>
      <c r="S6" s="218">
        <f t="shared" ref="S6" si="13">R6*(1+$E$6)</f>
        <v>0</v>
      </c>
      <c r="T6" s="218">
        <f t="shared" ref="T6" si="14">S6*(1+$E$6)</f>
        <v>0</v>
      </c>
      <c r="U6" s="218">
        <f t="shared" ref="U6" si="15">T6*(1+$E$6)</f>
        <v>0</v>
      </c>
      <c r="V6" s="218">
        <f t="shared" ref="V6" si="16">U6*(1+$E$6)</f>
        <v>0</v>
      </c>
      <c r="W6" s="218">
        <f t="shared" ref="W6" si="17">V6*(1+$E$6)</f>
        <v>0</v>
      </c>
      <c r="X6" s="218">
        <f t="shared" ref="X6" si="18">W6*(1+$E$6)</f>
        <v>0</v>
      </c>
      <c r="Y6" s="218">
        <f t="shared" ref="Y6" si="19">X6*(1+$E$6)</f>
        <v>0</v>
      </c>
      <c r="Z6" s="218">
        <f t="shared" ref="Z6" si="20">Y6*(1+$E$6)</f>
        <v>0</v>
      </c>
      <c r="AA6" s="218">
        <f t="shared" ref="AA6" si="21">Z6*(1+$E$6)</f>
        <v>0</v>
      </c>
      <c r="AB6" s="218">
        <f t="shared" ref="AB6" si="22">AA6*(1+$E$6)</f>
        <v>0</v>
      </c>
      <c r="AC6" s="218">
        <f t="shared" ref="AC6" si="23">AB6*(1+$E$6)</f>
        <v>0</v>
      </c>
      <c r="AD6" s="218">
        <f t="shared" ref="AD6" si="24">AC6*(1+$E$6)</f>
        <v>0</v>
      </c>
      <c r="AE6" s="218">
        <f t="shared" ref="AE6" si="25">AD6*(1+$E$6)</f>
        <v>0</v>
      </c>
      <c r="AF6" s="218">
        <f t="shared" ref="AF6" si="26">AE6*(1+$E$6)</f>
        <v>0</v>
      </c>
      <c r="AG6" s="218">
        <f t="shared" ref="AG6" si="27">AF6*(1+$E$6)</f>
        <v>0</v>
      </c>
      <c r="AH6" s="218">
        <f t="shared" ref="AH6" si="28">AG6*(1+$E$6)</f>
        <v>0</v>
      </c>
      <c r="AI6" s="218">
        <f t="shared" ref="AI6" si="29">AH6*(1+$E$6)</f>
        <v>0</v>
      </c>
      <c r="AJ6" s="218">
        <f t="shared" ref="AJ6" si="30">AI6*(1+$E$6)</f>
        <v>0</v>
      </c>
      <c r="AK6" s="218">
        <f t="shared" ref="AK6" si="31">AJ6*(1+$E$6)</f>
        <v>0</v>
      </c>
    </row>
    <row r="7" spans="1:37" s="50" customFormat="1" x14ac:dyDescent="0.3">
      <c r="A7" s="120">
        <f t="shared" ref="A7:A19" si="32">A6+0.01</f>
        <v>1.02</v>
      </c>
      <c r="B7" s="28" t="s">
        <v>54</v>
      </c>
      <c r="C7" s="229" t="s">
        <v>175</v>
      </c>
      <c r="D7" s="233" t="s">
        <v>176</v>
      </c>
      <c r="E7" s="104">
        <v>0</v>
      </c>
      <c r="F7" s="63" t="s">
        <v>6</v>
      </c>
      <c r="G7" s="103">
        <v>0</v>
      </c>
      <c r="H7" s="218">
        <f>G7*(1+$E7)</f>
        <v>0</v>
      </c>
      <c r="I7" s="218">
        <f t="shared" ref="I7:AK16" si="33">H7*(1+$E7)</f>
        <v>0</v>
      </c>
      <c r="J7" s="218">
        <f t="shared" si="33"/>
        <v>0</v>
      </c>
      <c r="K7" s="218">
        <f t="shared" si="33"/>
        <v>0</v>
      </c>
      <c r="L7" s="218">
        <f t="shared" si="33"/>
        <v>0</v>
      </c>
      <c r="M7" s="218">
        <f t="shared" si="33"/>
        <v>0</v>
      </c>
      <c r="N7" s="218">
        <f t="shared" si="33"/>
        <v>0</v>
      </c>
      <c r="O7" s="218">
        <f t="shared" si="33"/>
        <v>0</v>
      </c>
      <c r="P7" s="218">
        <f t="shared" si="33"/>
        <v>0</v>
      </c>
      <c r="Q7" s="218">
        <f t="shared" si="33"/>
        <v>0</v>
      </c>
      <c r="R7" s="218">
        <f t="shared" si="33"/>
        <v>0</v>
      </c>
      <c r="S7" s="218">
        <f t="shared" si="33"/>
        <v>0</v>
      </c>
      <c r="T7" s="218">
        <f t="shared" si="33"/>
        <v>0</v>
      </c>
      <c r="U7" s="218">
        <f t="shared" si="33"/>
        <v>0</v>
      </c>
      <c r="V7" s="218">
        <f t="shared" si="33"/>
        <v>0</v>
      </c>
      <c r="W7" s="218">
        <f t="shared" si="33"/>
        <v>0</v>
      </c>
      <c r="X7" s="218">
        <f t="shared" si="33"/>
        <v>0</v>
      </c>
      <c r="Y7" s="218">
        <f t="shared" si="33"/>
        <v>0</v>
      </c>
      <c r="Z7" s="218">
        <f t="shared" si="33"/>
        <v>0</v>
      </c>
      <c r="AA7" s="218">
        <f t="shared" si="33"/>
        <v>0</v>
      </c>
      <c r="AB7" s="218">
        <f t="shared" si="33"/>
        <v>0</v>
      </c>
      <c r="AC7" s="218">
        <f t="shared" si="33"/>
        <v>0</v>
      </c>
      <c r="AD7" s="218">
        <f t="shared" si="33"/>
        <v>0</v>
      </c>
      <c r="AE7" s="218">
        <f t="shared" si="33"/>
        <v>0</v>
      </c>
      <c r="AF7" s="218">
        <f t="shared" si="33"/>
        <v>0</v>
      </c>
      <c r="AG7" s="218">
        <f t="shared" si="33"/>
        <v>0</v>
      </c>
      <c r="AH7" s="218">
        <f t="shared" si="33"/>
        <v>0</v>
      </c>
      <c r="AI7" s="218">
        <f t="shared" si="33"/>
        <v>0</v>
      </c>
      <c r="AJ7" s="218">
        <f t="shared" si="33"/>
        <v>0</v>
      </c>
      <c r="AK7" s="218">
        <f t="shared" si="33"/>
        <v>0</v>
      </c>
    </row>
    <row r="8" spans="1:37" s="50" customFormat="1" x14ac:dyDescent="0.3">
      <c r="A8" s="120">
        <f t="shared" si="32"/>
        <v>1.03</v>
      </c>
      <c r="B8" s="28" t="s">
        <v>55</v>
      </c>
      <c r="C8" s="229" t="s">
        <v>177</v>
      </c>
      <c r="D8" s="233" t="s">
        <v>176</v>
      </c>
      <c r="E8" s="104">
        <v>0</v>
      </c>
      <c r="F8" s="63" t="s">
        <v>6</v>
      </c>
      <c r="G8" s="103">
        <v>0</v>
      </c>
      <c r="H8" s="218">
        <f t="shared" ref="H8:W19" si="34">G8*(1+$E8)</f>
        <v>0</v>
      </c>
      <c r="I8" s="218">
        <f t="shared" si="34"/>
        <v>0</v>
      </c>
      <c r="J8" s="218">
        <f t="shared" si="34"/>
        <v>0</v>
      </c>
      <c r="K8" s="218">
        <f t="shared" si="34"/>
        <v>0</v>
      </c>
      <c r="L8" s="218">
        <f t="shared" si="34"/>
        <v>0</v>
      </c>
      <c r="M8" s="218">
        <f t="shared" si="34"/>
        <v>0</v>
      </c>
      <c r="N8" s="218">
        <f t="shared" si="34"/>
        <v>0</v>
      </c>
      <c r="O8" s="218">
        <f t="shared" si="34"/>
        <v>0</v>
      </c>
      <c r="P8" s="218">
        <f t="shared" si="34"/>
        <v>0</v>
      </c>
      <c r="Q8" s="218">
        <f t="shared" si="34"/>
        <v>0</v>
      </c>
      <c r="R8" s="218">
        <f t="shared" si="34"/>
        <v>0</v>
      </c>
      <c r="S8" s="218">
        <f t="shared" si="34"/>
        <v>0</v>
      </c>
      <c r="T8" s="218">
        <f t="shared" si="34"/>
        <v>0</v>
      </c>
      <c r="U8" s="218">
        <f t="shared" si="34"/>
        <v>0</v>
      </c>
      <c r="V8" s="218">
        <f t="shared" si="34"/>
        <v>0</v>
      </c>
      <c r="W8" s="218">
        <f t="shared" si="34"/>
        <v>0</v>
      </c>
      <c r="X8" s="218">
        <f t="shared" si="33"/>
        <v>0</v>
      </c>
      <c r="Y8" s="218">
        <f t="shared" si="33"/>
        <v>0</v>
      </c>
      <c r="Z8" s="218">
        <f t="shared" si="33"/>
        <v>0</v>
      </c>
      <c r="AA8" s="218">
        <f t="shared" si="33"/>
        <v>0</v>
      </c>
      <c r="AB8" s="218">
        <f t="shared" si="33"/>
        <v>0</v>
      </c>
      <c r="AC8" s="218">
        <f t="shared" si="33"/>
        <v>0</v>
      </c>
      <c r="AD8" s="218">
        <f t="shared" si="33"/>
        <v>0</v>
      </c>
      <c r="AE8" s="218">
        <f t="shared" si="33"/>
        <v>0</v>
      </c>
      <c r="AF8" s="218">
        <f t="shared" si="33"/>
        <v>0</v>
      </c>
      <c r="AG8" s="218">
        <f t="shared" si="33"/>
        <v>0</v>
      </c>
      <c r="AH8" s="218">
        <f t="shared" si="33"/>
        <v>0</v>
      </c>
      <c r="AI8" s="218">
        <f t="shared" si="33"/>
        <v>0</v>
      </c>
      <c r="AJ8" s="218">
        <f t="shared" si="33"/>
        <v>0</v>
      </c>
      <c r="AK8" s="218">
        <f t="shared" si="33"/>
        <v>0</v>
      </c>
    </row>
    <row r="9" spans="1:37" s="50" customFormat="1" x14ac:dyDescent="0.3">
      <c r="A9" s="120">
        <f t="shared" si="32"/>
        <v>1.04</v>
      </c>
      <c r="B9" s="28" t="s">
        <v>56</v>
      </c>
      <c r="C9" s="229" t="s">
        <v>178</v>
      </c>
      <c r="D9" s="233" t="s">
        <v>176</v>
      </c>
      <c r="E9" s="104">
        <v>0</v>
      </c>
      <c r="F9" s="63" t="s">
        <v>6</v>
      </c>
      <c r="G9" s="103">
        <v>0</v>
      </c>
      <c r="H9" s="218">
        <f t="shared" si="34"/>
        <v>0</v>
      </c>
      <c r="I9" s="218">
        <f t="shared" si="33"/>
        <v>0</v>
      </c>
      <c r="J9" s="218">
        <f t="shared" si="33"/>
        <v>0</v>
      </c>
      <c r="K9" s="218">
        <f t="shared" si="33"/>
        <v>0</v>
      </c>
      <c r="L9" s="218">
        <f t="shared" si="33"/>
        <v>0</v>
      </c>
      <c r="M9" s="218">
        <f t="shared" si="33"/>
        <v>0</v>
      </c>
      <c r="N9" s="218">
        <f t="shared" si="33"/>
        <v>0</v>
      </c>
      <c r="O9" s="218">
        <f t="shared" si="33"/>
        <v>0</v>
      </c>
      <c r="P9" s="218">
        <f t="shared" si="33"/>
        <v>0</v>
      </c>
      <c r="Q9" s="218">
        <f t="shared" si="33"/>
        <v>0</v>
      </c>
      <c r="R9" s="218">
        <f t="shared" si="33"/>
        <v>0</v>
      </c>
      <c r="S9" s="218">
        <f t="shared" si="33"/>
        <v>0</v>
      </c>
      <c r="T9" s="218">
        <f t="shared" si="33"/>
        <v>0</v>
      </c>
      <c r="U9" s="218">
        <f t="shared" si="33"/>
        <v>0</v>
      </c>
      <c r="V9" s="218">
        <f t="shared" si="33"/>
        <v>0</v>
      </c>
      <c r="W9" s="218">
        <f t="shared" si="33"/>
        <v>0</v>
      </c>
      <c r="X9" s="218">
        <f t="shared" si="33"/>
        <v>0</v>
      </c>
      <c r="Y9" s="218">
        <f t="shared" si="33"/>
        <v>0</v>
      </c>
      <c r="Z9" s="218">
        <f t="shared" si="33"/>
        <v>0</v>
      </c>
      <c r="AA9" s="218">
        <f t="shared" si="33"/>
        <v>0</v>
      </c>
      <c r="AB9" s="218">
        <f t="shared" si="33"/>
        <v>0</v>
      </c>
      <c r="AC9" s="218">
        <f t="shared" si="33"/>
        <v>0</v>
      </c>
      <c r="AD9" s="218">
        <f t="shared" si="33"/>
        <v>0</v>
      </c>
      <c r="AE9" s="218">
        <f t="shared" si="33"/>
        <v>0</v>
      </c>
      <c r="AF9" s="218">
        <f t="shared" si="33"/>
        <v>0</v>
      </c>
      <c r="AG9" s="218">
        <f t="shared" si="33"/>
        <v>0</v>
      </c>
      <c r="AH9" s="218">
        <f t="shared" si="33"/>
        <v>0</v>
      </c>
      <c r="AI9" s="218">
        <f t="shared" si="33"/>
        <v>0</v>
      </c>
      <c r="AJ9" s="218">
        <f t="shared" si="33"/>
        <v>0</v>
      </c>
      <c r="AK9" s="218">
        <f t="shared" si="33"/>
        <v>0</v>
      </c>
    </row>
    <row r="10" spans="1:37" s="50" customFormat="1" x14ac:dyDescent="0.3">
      <c r="A10" s="225">
        <f t="shared" si="32"/>
        <v>1.05</v>
      </c>
      <c r="B10" s="224" t="s">
        <v>57</v>
      </c>
      <c r="C10" s="229" t="s">
        <v>179</v>
      </c>
      <c r="D10" s="233" t="s">
        <v>176</v>
      </c>
      <c r="E10" s="231">
        <v>0</v>
      </c>
      <c r="F10" s="228" t="s">
        <v>6</v>
      </c>
      <c r="G10" s="230">
        <v>0</v>
      </c>
      <c r="H10" s="218">
        <f t="shared" si="34"/>
        <v>0</v>
      </c>
      <c r="I10" s="218">
        <f t="shared" si="33"/>
        <v>0</v>
      </c>
      <c r="J10" s="218">
        <f t="shared" si="33"/>
        <v>0</v>
      </c>
      <c r="K10" s="218">
        <f t="shared" si="33"/>
        <v>0</v>
      </c>
      <c r="L10" s="218">
        <f t="shared" si="33"/>
        <v>0</v>
      </c>
      <c r="M10" s="218">
        <f t="shared" si="33"/>
        <v>0</v>
      </c>
      <c r="N10" s="218">
        <f t="shared" si="33"/>
        <v>0</v>
      </c>
      <c r="O10" s="218">
        <f t="shared" si="33"/>
        <v>0</v>
      </c>
      <c r="P10" s="218">
        <f t="shared" si="33"/>
        <v>0</v>
      </c>
      <c r="Q10" s="218">
        <f t="shared" si="33"/>
        <v>0</v>
      </c>
      <c r="R10" s="218">
        <f t="shared" si="33"/>
        <v>0</v>
      </c>
      <c r="S10" s="218">
        <f t="shared" si="33"/>
        <v>0</v>
      </c>
      <c r="T10" s="218">
        <f t="shared" si="33"/>
        <v>0</v>
      </c>
      <c r="U10" s="218">
        <f t="shared" si="33"/>
        <v>0</v>
      </c>
      <c r="V10" s="218">
        <f t="shared" si="33"/>
        <v>0</v>
      </c>
      <c r="W10" s="218">
        <f t="shared" si="33"/>
        <v>0</v>
      </c>
      <c r="X10" s="218">
        <f t="shared" si="33"/>
        <v>0</v>
      </c>
      <c r="Y10" s="218">
        <f t="shared" si="33"/>
        <v>0</v>
      </c>
      <c r="Z10" s="218">
        <f t="shared" si="33"/>
        <v>0</v>
      </c>
      <c r="AA10" s="218">
        <f t="shared" si="33"/>
        <v>0</v>
      </c>
      <c r="AB10" s="218">
        <f t="shared" si="33"/>
        <v>0</v>
      </c>
      <c r="AC10" s="218">
        <f t="shared" si="33"/>
        <v>0</v>
      </c>
      <c r="AD10" s="218">
        <f t="shared" si="33"/>
        <v>0</v>
      </c>
      <c r="AE10" s="218">
        <f t="shared" si="33"/>
        <v>0</v>
      </c>
      <c r="AF10" s="218">
        <f t="shared" si="33"/>
        <v>0</v>
      </c>
      <c r="AG10" s="218">
        <f t="shared" si="33"/>
        <v>0</v>
      </c>
      <c r="AH10" s="218">
        <f t="shared" si="33"/>
        <v>0</v>
      </c>
      <c r="AI10" s="218">
        <f t="shared" si="33"/>
        <v>0</v>
      </c>
      <c r="AJ10" s="218">
        <f t="shared" si="33"/>
        <v>0</v>
      </c>
      <c r="AK10" s="218">
        <f t="shared" si="33"/>
        <v>0</v>
      </c>
    </row>
    <row r="11" spans="1:37" s="50" customFormat="1" x14ac:dyDescent="0.3">
      <c r="A11" s="225">
        <f t="shared" si="32"/>
        <v>1.06</v>
      </c>
      <c r="B11" s="224" t="s">
        <v>58</v>
      </c>
      <c r="C11" s="229" t="s">
        <v>180</v>
      </c>
      <c r="D11" s="233" t="s">
        <v>176</v>
      </c>
      <c r="E11" s="231">
        <v>0</v>
      </c>
      <c r="F11" s="228" t="s">
        <v>6</v>
      </c>
      <c r="G11" s="230">
        <v>0</v>
      </c>
      <c r="H11" s="218">
        <f t="shared" si="34"/>
        <v>0</v>
      </c>
      <c r="I11" s="218">
        <f t="shared" si="33"/>
        <v>0</v>
      </c>
      <c r="J11" s="218">
        <f t="shared" si="33"/>
        <v>0</v>
      </c>
      <c r="K11" s="218">
        <f t="shared" si="33"/>
        <v>0</v>
      </c>
      <c r="L11" s="218">
        <f t="shared" si="33"/>
        <v>0</v>
      </c>
      <c r="M11" s="218">
        <f t="shared" si="33"/>
        <v>0</v>
      </c>
      <c r="N11" s="218">
        <f t="shared" si="33"/>
        <v>0</v>
      </c>
      <c r="O11" s="218">
        <f t="shared" si="33"/>
        <v>0</v>
      </c>
      <c r="P11" s="218">
        <f t="shared" si="33"/>
        <v>0</v>
      </c>
      <c r="Q11" s="218">
        <f t="shared" si="33"/>
        <v>0</v>
      </c>
      <c r="R11" s="218">
        <f t="shared" si="33"/>
        <v>0</v>
      </c>
      <c r="S11" s="218">
        <f t="shared" si="33"/>
        <v>0</v>
      </c>
      <c r="T11" s="218">
        <f t="shared" si="33"/>
        <v>0</v>
      </c>
      <c r="U11" s="218">
        <f t="shared" si="33"/>
        <v>0</v>
      </c>
      <c r="V11" s="218">
        <f t="shared" si="33"/>
        <v>0</v>
      </c>
      <c r="W11" s="218">
        <f t="shared" si="33"/>
        <v>0</v>
      </c>
      <c r="X11" s="218">
        <f t="shared" si="33"/>
        <v>0</v>
      </c>
      <c r="Y11" s="218">
        <f t="shared" si="33"/>
        <v>0</v>
      </c>
      <c r="Z11" s="218">
        <f t="shared" si="33"/>
        <v>0</v>
      </c>
      <c r="AA11" s="218">
        <f t="shared" si="33"/>
        <v>0</v>
      </c>
      <c r="AB11" s="218">
        <f t="shared" si="33"/>
        <v>0</v>
      </c>
      <c r="AC11" s="218">
        <f t="shared" si="33"/>
        <v>0</v>
      </c>
      <c r="AD11" s="218">
        <f t="shared" si="33"/>
        <v>0</v>
      </c>
      <c r="AE11" s="218">
        <f t="shared" si="33"/>
        <v>0</v>
      </c>
      <c r="AF11" s="218">
        <f t="shared" si="33"/>
        <v>0</v>
      </c>
      <c r="AG11" s="218">
        <f t="shared" si="33"/>
        <v>0</v>
      </c>
      <c r="AH11" s="218">
        <f t="shared" si="33"/>
        <v>0</v>
      </c>
      <c r="AI11" s="218">
        <f t="shared" si="33"/>
        <v>0</v>
      </c>
      <c r="AJ11" s="218">
        <f t="shared" si="33"/>
        <v>0</v>
      </c>
      <c r="AK11" s="218">
        <f t="shared" si="33"/>
        <v>0</v>
      </c>
    </row>
    <row r="12" spans="1:37" s="50" customFormat="1" x14ac:dyDescent="0.3">
      <c r="A12" s="225">
        <f t="shared" si="32"/>
        <v>1.07</v>
      </c>
      <c r="B12" s="224" t="s">
        <v>165</v>
      </c>
      <c r="C12" s="229" t="s">
        <v>59</v>
      </c>
      <c r="D12" s="233" t="s">
        <v>176</v>
      </c>
      <c r="E12" s="231">
        <v>0</v>
      </c>
      <c r="F12" s="228" t="s">
        <v>6</v>
      </c>
      <c r="G12" s="230">
        <v>0</v>
      </c>
      <c r="H12" s="218">
        <f t="shared" si="34"/>
        <v>0</v>
      </c>
      <c r="I12" s="218">
        <f t="shared" si="33"/>
        <v>0</v>
      </c>
      <c r="J12" s="218">
        <f t="shared" si="33"/>
        <v>0</v>
      </c>
      <c r="K12" s="218">
        <f t="shared" si="33"/>
        <v>0</v>
      </c>
      <c r="L12" s="218">
        <f t="shared" si="33"/>
        <v>0</v>
      </c>
      <c r="M12" s="218">
        <f t="shared" si="33"/>
        <v>0</v>
      </c>
      <c r="N12" s="218">
        <f t="shared" si="33"/>
        <v>0</v>
      </c>
      <c r="O12" s="218">
        <f t="shared" si="33"/>
        <v>0</v>
      </c>
      <c r="P12" s="218">
        <f t="shared" si="33"/>
        <v>0</v>
      </c>
      <c r="Q12" s="218">
        <f t="shared" si="33"/>
        <v>0</v>
      </c>
      <c r="R12" s="218">
        <f t="shared" si="33"/>
        <v>0</v>
      </c>
      <c r="S12" s="218">
        <f t="shared" si="33"/>
        <v>0</v>
      </c>
      <c r="T12" s="218">
        <f t="shared" si="33"/>
        <v>0</v>
      </c>
      <c r="U12" s="218">
        <f t="shared" si="33"/>
        <v>0</v>
      </c>
      <c r="V12" s="218">
        <f t="shared" si="33"/>
        <v>0</v>
      </c>
      <c r="W12" s="218">
        <f t="shared" si="33"/>
        <v>0</v>
      </c>
      <c r="X12" s="218">
        <f t="shared" si="33"/>
        <v>0</v>
      </c>
      <c r="Y12" s="218">
        <f t="shared" si="33"/>
        <v>0</v>
      </c>
      <c r="Z12" s="218">
        <f t="shared" si="33"/>
        <v>0</v>
      </c>
      <c r="AA12" s="218">
        <f t="shared" si="33"/>
        <v>0</v>
      </c>
      <c r="AB12" s="218">
        <f t="shared" si="33"/>
        <v>0</v>
      </c>
      <c r="AC12" s="218">
        <f t="shared" si="33"/>
        <v>0</v>
      </c>
      <c r="AD12" s="218">
        <f t="shared" si="33"/>
        <v>0</v>
      </c>
      <c r="AE12" s="218">
        <f t="shared" si="33"/>
        <v>0</v>
      </c>
      <c r="AF12" s="218">
        <f t="shared" si="33"/>
        <v>0</v>
      </c>
      <c r="AG12" s="218">
        <f t="shared" si="33"/>
        <v>0</v>
      </c>
      <c r="AH12" s="218">
        <f t="shared" si="33"/>
        <v>0</v>
      </c>
      <c r="AI12" s="218">
        <f t="shared" si="33"/>
        <v>0</v>
      </c>
      <c r="AJ12" s="218">
        <f t="shared" si="33"/>
        <v>0</v>
      </c>
      <c r="AK12" s="218">
        <f t="shared" si="33"/>
        <v>0</v>
      </c>
    </row>
    <row r="13" spans="1:37" s="50" customFormat="1" x14ac:dyDescent="0.3">
      <c r="A13" s="225">
        <f t="shared" si="32"/>
        <v>1.08</v>
      </c>
      <c r="B13" s="224" t="s">
        <v>166</v>
      </c>
      <c r="C13" s="229" t="s">
        <v>59</v>
      </c>
      <c r="D13" s="233" t="s">
        <v>176</v>
      </c>
      <c r="E13" s="231">
        <v>0</v>
      </c>
      <c r="F13" s="228" t="s">
        <v>6</v>
      </c>
      <c r="G13" s="230">
        <v>0</v>
      </c>
      <c r="H13" s="218">
        <f t="shared" si="34"/>
        <v>0</v>
      </c>
      <c r="I13" s="218">
        <f t="shared" si="33"/>
        <v>0</v>
      </c>
      <c r="J13" s="218">
        <f t="shared" si="33"/>
        <v>0</v>
      </c>
      <c r="K13" s="218">
        <f t="shared" si="33"/>
        <v>0</v>
      </c>
      <c r="L13" s="218">
        <f t="shared" si="33"/>
        <v>0</v>
      </c>
      <c r="M13" s="218">
        <f t="shared" si="33"/>
        <v>0</v>
      </c>
      <c r="N13" s="218">
        <f t="shared" si="33"/>
        <v>0</v>
      </c>
      <c r="O13" s="218">
        <f t="shared" si="33"/>
        <v>0</v>
      </c>
      <c r="P13" s="218">
        <f t="shared" si="33"/>
        <v>0</v>
      </c>
      <c r="Q13" s="218">
        <f t="shared" si="33"/>
        <v>0</v>
      </c>
      <c r="R13" s="218">
        <f t="shared" si="33"/>
        <v>0</v>
      </c>
      <c r="S13" s="218">
        <f t="shared" si="33"/>
        <v>0</v>
      </c>
      <c r="T13" s="218">
        <f t="shared" si="33"/>
        <v>0</v>
      </c>
      <c r="U13" s="218">
        <f t="shared" si="33"/>
        <v>0</v>
      </c>
      <c r="V13" s="218">
        <f t="shared" si="33"/>
        <v>0</v>
      </c>
      <c r="W13" s="218">
        <f t="shared" si="33"/>
        <v>0</v>
      </c>
      <c r="X13" s="218">
        <f t="shared" si="33"/>
        <v>0</v>
      </c>
      <c r="Y13" s="218">
        <f t="shared" si="33"/>
        <v>0</v>
      </c>
      <c r="Z13" s="218">
        <f t="shared" si="33"/>
        <v>0</v>
      </c>
      <c r="AA13" s="218">
        <f t="shared" si="33"/>
        <v>0</v>
      </c>
      <c r="AB13" s="218">
        <f t="shared" si="33"/>
        <v>0</v>
      </c>
      <c r="AC13" s="218">
        <f t="shared" si="33"/>
        <v>0</v>
      </c>
      <c r="AD13" s="218">
        <f t="shared" si="33"/>
        <v>0</v>
      </c>
      <c r="AE13" s="218">
        <f t="shared" si="33"/>
        <v>0</v>
      </c>
      <c r="AF13" s="218">
        <f t="shared" si="33"/>
        <v>0</v>
      </c>
      <c r="AG13" s="218">
        <f t="shared" si="33"/>
        <v>0</v>
      </c>
      <c r="AH13" s="218">
        <f t="shared" si="33"/>
        <v>0</v>
      </c>
      <c r="AI13" s="218">
        <f t="shared" si="33"/>
        <v>0</v>
      </c>
      <c r="AJ13" s="218">
        <f t="shared" si="33"/>
        <v>0</v>
      </c>
      <c r="AK13" s="218">
        <f t="shared" si="33"/>
        <v>0</v>
      </c>
    </row>
    <row r="14" spans="1:37" s="50" customFormat="1" x14ac:dyDescent="0.3">
      <c r="A14" s="225">
        <f t="shared" si="32"/>
        <v>1.0900000000000001</v>
      </c>
      <c r="B14" s="224" t="s">
        <v>167</v>
      </c>
      <c r="C14" s="229" t="s">
        <v>59</v>
      </c>
      <c r="D14" s="233" t="s">
        <v>176</v>
      </c>
      <c r="E14" s="231">
        <v>0</v>
      </c>
      <c r="F14" s="228" t="s">
        <v>6</v>
      </c>
      <c r="G14" s="230">
        <v>0</v>
      </c>
      <c r="H14" s="218">
        <f t="shared" si="34"/>
        <v>0</v>
      </c>
      <c r="I14" s="218">
        <f t="shared" si="33"/>
        <v>0</v>
      </c>
      <c r="J14" s="218">
        <f t="shared" si="33"/>
        <v>0</v>
      </c>
      <c r="K14" s="218">
        <f t="shared" si="33"/>
        <v>0</v>
      </c>
      <c r="L14" s="218">
        <f t="shared" si="33"/>
        <v>0</v>
      </c>
      <c r="M14" s="218">
        <f t="shared" si="33"/>
        <v>0</v>
      </c>
      <c r="N14" s="218">
        <f t="shared" si="33"/>
        <v>0</v>
      </c>
      <c r="O14" s="218">
        <f t="shared" si="33"/>
        <v>0</v>
      </c>
      <c r="P14" s="218">
        <f t="shared" si="33"/>
        <v>0</v>
      </c>
      <c r="Q14" s="218">
        <f t="shared" si="33"/>
        <v>0</v>
      </c>
      <c r="R14" s="218">
        <f t="shared" si="33"/>
        <v>0</v>
      </c>
      <c r="S14" s="218">
        <f t="shared" si="33"/>
        <v>0</v>
      </c>
      <c r="T14" s="218">
        <f t="shared" si="33"/>
        <v>0</v>
      </c>
      <c r="U14" s="218">
        <f t="shared" si="33"/>
        <v>0</v>
      </c>
      <c r="V14" s="218">
        <f t="shared" si="33"/>
        <v>0</v>
      </c>
      <c r="W14" s="218">
        <f t="shared" si="33"/>
        <v>0</v>
      </c>
      <c r="X14" s="218">
        <f t="shared" si="33"/>
        <v>0</v>
      </c>
      <c r="Y14" s="218">
        <f t="shared" si="33"/>
        <v>0</v>
      </c>
      <c r="Z14" s="218">
        <f t="shared" si="33"/>
        <v>0</v>
      </c>
      <c r="AA14" s="218">
        <f t="shared" si="33"/>
        <v>0</v>
      </c>
      <c r="AB14" s="218">
        <f t="shared" si="33"/>
        <v>0</v>
      </c>
      <c r="AC14" s="218">
        <f t="shared" si="33"/>
        <v>0</v>
      </c>
      <c r="AD14" s="218">
        <f t="shared" si="33"/>
        <v>0</v>
      </c>
      <c r="AE14" s="218">
        <f t="shared" si="33"/>
        <v>0</v>
      </c>
      <c r="AF14" s="218">
        <f t="shared" si="33"/>
        <v>0</v>
      </c>
      <c r="AG14" s="218">
        <f t="shared" si="33"/>
        <v>0</v>
      </c>
      <c r="AH14" s="218">
        <f t="shared" si="33"/>
        <v>0</v>
      </c>
      <c r="AI14" s="218">
        <f t="shared" si="33"/>
        <v>0</v>
      </c>
      <c r="AJ14" s="218">
        <f t="shared" si="33"/>
        <v>0</v>
      </c>
      <c r="AK14" s="218">
        <f t="shared" si="33"/>
        <v>0</v>
      </c>
    </row>
    <row r="15" spans="1:37" s="50" customFormat="1" x14ac:dyDescent="0.3">
      <c r="A15" s="225">
        <f t="shared" si="32"/>
        <v>1.1000000000000001</v>
      </c>
      <c r="B15" s="224" t="s">
        <v>168</v>
      </c>
      <c r="C15" s="229" t="s">
        <v>59</v>
      </c>
      <c r="D15" s="233" t="s">
        <v>176</v>
      </c>
      <c r="E15" s="231">
        <v>0</v>
      </c>
      <c r="F15" s="228" t="s">
        <v>6</v>
      </c>
      <c r="G15" s="230">
        <v>0</v>
      </c>
      <c r="H15" s="218">
        <f t="shared" si="34"/>
        <v>0</v>
      </c>
      <c r="I15" s="218">
        <f t="shared" si="33"/>
        <v>0</v>
      </c>
      <c r="J15" s="218">
        <f t="shared" si="33"/>
        <v>0</v>
      </c>
      <c r="K15" s="218">
        <f t="shared" si="33"/>
        <v>0</v>
      </c>
      <c r="L15" s="218">
        <f t="shared" si="33"/>
        <v>0</v>
      </c>
      <c r="M15" s="218">
        <f t="shared" si="33"/>
        <v>0</v>
      </c>
      <c r="N15" s="218">
        <f t="shared" si="33"/>
        <v>0</v>
      </c>
      <c r="O15" s="218">
        <f t="shared" si="33"/>
        <v>0</v>
      </c>
      <c r="P15" s="218">
        <f t="shared" si="33"/>
        <v>0</v>
      </c>
      <c r="Q15" s="218">
        <f t="shared" si="33"/>
        <v>0</v>
      </c>
      <c r="R15" s="218">
        <f t="shared" si="33"/>
        <v>0</v>
      </c>
      <c r="S15" s="218">
        <f t="shared" si="33"/>
        <v>0</v>
      </c>
      <c r="T15" s="218">
        <f t="shared" si="33"/>
        <v>0</v>
      </c>
      <c r="U15" s="218">
        <f t="shared" si="33"/>
        <v>0</v>
      </c>
      <c r="V15" s="218">
        <f t="shared" si="33"/>
        <v>0</v>
      </c>
      <c r="W15" s="218">
        <f t="shared" si="33"/>
        <v>0</v>
      </c>
      <c r="X15" s="218">
        <f t="shared" si="33"/>
        <v>0</v>
      </c>
      <c r="Y15" s="218">
        <f t="shared" si="33"/>
        <v>0</v>
      </c>
      <c r="Z15" s="218">
        <f t="shared" si="33"/>
        <v>0</v>
      </c>
      <c r="AA15" s="218">
        <f t="shared" si="33"/>
        <v>0</v>
      </c>
      <c r="AB15" s="218">
        <f t="shared" si="33"/>
        <v>0</v>
      </c>
      <c r="AC15" s="218">
        <f t="shared" si="33"/>
        <v>0</v>
      </c>
      <c r="AD15" s="218">
        <f t="shared" si="33"/>
        <v>0</v>
      </c>
      <c r="AE15" s="218">
        <f t="shared" si="33"/>
        <v>0</v>
      </c>
      <c r="AF15" s="218">
        <f t="shared" si="33"/>
        <v>0</v>
      </c>
      <c r="AG15" s="218">
        <f t="shared" si="33"/>
        <v>0</v>
      </c>
      <c r="AH15" s="218">
        <f t="shared" si="33"/>
        <v>0</v>
      </c>
      <c r="AI15" s="218">
        <f t="shared" si="33"/>
        <v>0</v>
      </c>
      <c r="AJ15" s="218">
        <f t="shared" si="33"/>
        <v>0</v>
      </c>
      <c r="AK15" s="218">
        <f t="shared" si="33"/>
        <v>0</v>
      </c>
    </row>
    <row r="16" spans="1:37" s="50" customFormat="1" x14ac:dyDescent="0.3">
      <c r="A16" s="225">
        <f t="shared" si="32"/>
        <v>1.1100000000000001</v>
      </c>
      <c r="B16" s="224" t="s">
        <v>169</v>
      </c>
      <c r="C16" s="229" t="s">
        <v>59</v>
      </c>
      <c r="D16" s="233" t="s">
        <v>176</v>
      </c>
      <c r="E16" s="231">
        <v>0</v>
      </c>
      <c r="F16" s="228" t="s">
        <v>6</v>
      </c>
      <c r="G16" s="230">
        <v>0</v>
      </c>
      <c r="H16" s="218">
        <f t="shared" si="34"/>
        <v>0</v>
      </c>
      <c r="I16" s="218">
        <f t="shared" si="33"/>
        <v>0</v>
      </c>
      <c r="J16" s="218">
        <f t="shared" si="33"/>
        <v>0</v>
      </c>
      <c r="K16" s="218">
        <f t="shared" si="33"/>
        <v>0</v>
      </c>
      <c r="L16" s="218">
        <f t="shared" si="33"/>
        <v>0</v>
      </c>
      <c r="M16" s="218">
        <f t="shared" si="33"/>
        <v>0</v>
      </c>
      <c r="N16" s="218">
        <f t="shared" si="33"/>
        <v>0</v>
      </c>
      <c r="O16" s="218">
        <f t="shared" si="33"/>
        <v>0</v>
      </c>
      <c r="P16" s="218">
        <f t="shared" si="33"/>
        <v>0</v>
      </c>
      <c r="Q16" s="218">
        <f t="shared" si="33"/>
        <v>0</v>
      </c>
      <c r="R16" s="218">
        <f t="shared" ref="I16:AK19" si="35">Q16*(1+$E16)</f>
        <v>0</v>
      </c>
      <c r="S16" s="218">
        <f t="shared" si="35"/>
        <v>0</v>
      </c>
      <c r="T16" s="218">
        <f t="shared" si="35"/>
        <v>0</v>
      </c>
      <c r="U16" s="218">
        <f t="shared" si="35"/>
        <v>0</v>
      </c>
      <c r="V16" s="218">
        <f t="shared" si="35"/>
        <v>0</v>
      </c>
      <c r="W16" s="218">
        <f t="shared" si="35"/>
        <v>0</v>
      </c>
      <c r="X16" s="218">
        <f t="shared" si="35"/>
        <v>0</v>
      </c>
      <c r="Y16" s="218">
        <f t="shared" si="35"/>
        <v>0</v>
      </c>
      <c r="Z16" s="218">
        <f t="shared" si="35"/>
        <v>0</v>
      </c>
      <c r="AA16" s="218">
        <f t="shared" si="35"/>
        <v>0</v>
      </c>
      <c r="AB16" s="218">
        <f t="shared" si="35"/>
        <v>0</v>
      </c>
      <c r="AC16" s="218">
        <f t="shared" si="35"/>
        <v>0</v>
      </c>
      <c r="AD16" s="218">
        <f t="shared" si="35"/>
        <v>0</v>
      </c>
      <c r="AE16" s="218">
        <f t="shared" si="35"/>
        <v>0</v>
      </c>
      <c r="AF16" s="218">
        <f t="shared" si="35"/>
        <v>0</v>
      </c>
      <c r="AG16" s="218">
        <f t="shared" si="35"/>
        <v>0</v>
      </c>
      <c r="AH16" s="218">
        <f t="shared" si="35"/>
        <v>0</v>
      </c>
      <c r="AI16" s="218">
        <f t="shared" si="35"/>
        <v>0</v>
      </c>
      <c r="AJ16" s="218">
        <f t="shared" si="35"/>
        <v>0</v>
      </c>
      <c r="AK16" s="218">
        <f t="shared" si="35"/>
        <v>0</v>
      </c>
    </row>
    <row r="17" spans="1:37" s="50" customFormat="1" x14ac:dyDescent="0.3">
      <c r="A17" s="225">
        <f t="shared" si="32"/>
        <v>1.1200000000000001</v>
      </c>
      <c r="B17" s="224" t="s">
        <v>170</v>
      </c>
      <c r="C17" s="227" t="s">
        <v>59</v>
      </c>
      <c r="D17" s="233" t="s">
        <v>176</v>
      </c>
      <c r="E17" s="231">
        <v>0</v>
      </c>
      <c r="F17" s="228" t="s">
        <v>6</v>
      </c>
      <c r="G17" s="230">
        <v>0</v>
      </c>
      <c r="H17" s="218">
        <f t="shared" si="34"/>
        <v>0</v>
      </c>
      <c r="I17" s="218">
        <f t="shared" si="35"/>
        <v>0</v>
      </c>
      <c r="J17" s="218">
        <f t="shared" si="35"/>
        <v>0</v>
      </c>
      <c r="K17" s="218">
        <f t="shared" si="35"/>
        <v>0</v>
      </c>
      <c r="L17" s="218">
        <f t="shared" si="35"/>
        <v>0</v>
      </c>
      <c r="M17" s="218">
        <f t="shared" si="35"/>
        <v>0</v>
      </c>
      <c r="N17" s="218">
        <f t="shared" si="35"/>
        <v>0</v>
      </c>
      <c r="O17" s="218">
        <f t="shared" si="35"/>
        <v>0</v>
      </c>
      <c r="P17" s="218">
        <f t="shared" si="35"/>
        <v>0</v>
      </c>
      <c r="Q17" s="218">
        <f t="shared" si="35"/>
        <v>0</v>
      </c>
      <c r="R17" s="218">
        <f t="shared" si="35"/>
        <v>0</v>
      </c>
      <c r="S17" s="218">
        <f t="shared" si="35"/>
        <v>0</v>
      </c>
      <c r="T17" s="218">
        <f t="shared" si="35"/>
        <v>0</v>
      </c>
      <c r="U17" s="218">
        <f t="shared" si="35"/>
        <v>0</v>
      </c>
      <c r="V17" s="218">
        <f t="shared" si="35"/>
        <v>0</v>
      </c>
      <c r="W17" s="218">
        <f t="shared" si="35"/>
        <v>0</v>
      </c>
      <c r="X17" s="218">
        <f t="shared" si="35"/>
        <v>0</v>
      </c>
      <c r="Y17" s="218">
        <f t="shared" si="35"/>
        <v>0</v>
      </c>
      <c r="Z17" s="218">
        <f t="shared" si="35"/>
        <v>0</v>
      </c>
      <c r="AA17" s="218">
        <f t="shared" si="35"/>
        <v>0</v>
      </c>
      <c r="AB17" s="218">
        <f t="shared" si="35"/>
        <v>0</v>
      </c>
      <c r="AC17" s="218">
        <f t="shared" si="35"/>
        <v>0</v>
      </c>
      <c r="AD17" s="218">
        <f t="shared" si="35"/>
        <v>0</v>
      </c>
      <c r="AE17" s="218">
        <f t="shared" si="35"/>
        <v>0</v>
      </c>
      <c r="AF17" s="218">
        <f t="shared" si="35"/>
        <v>0</v>
      </c>
      <c r="AG17" s="218">
        <f t="shared" si="35"/>
        <v>0</v>
      </c>
      <c r="AH17" s="218">
        <f t="shared" si="35"/>
        <v>0</v>
      </c>
      <c r="AI17" s="218">
        <f t="shared" si="35"/>
        <v>0</v>
      </c>
      <c r="AJ17" s="218">
        <f t="shared" si="35"/>
        <v>0</v>
      </c>
      <c r="AK17" s="218">
        <f t="shared" si="35"/>
        <v>0</v>
      </c>
    </row>
    <row r="18" spans="1:37" s="50" customFormat="1" x14ac:dyDescent="0.3">
      <c r="A18" s="225">
        <f t="shared" si="32"/>
        <v>1.1300000000000001</v>
      </c>
      <c r="B18" s="224" t="s">
        <v>171</v>
      </c>
      <c r="C18" s="227" t="s">
        <v>59</v>
      </c>
      <c r="D18" s="233" t="s">
        <v>176</v>
      </c>
      <c r="E18" s="231">
        <v>0</v>
      </c>
      <c r="F18" s="228" t="s">
        <v>6</v>
      </c>
      <c r="G18" s="230">
        <v>0</v>
      </c>
      <c r="H18" s="218">
        <f t="shared" si="34"/>
        <v>0</v>
      </c>
      <c r="I18" s="218">
        <f t="shared" si="35"/>
        <v>0</v>
      </c>
      <c r="J18" s="218">
        <f t="shared" si="35"/>
        <v>0</v>
      </c>
      <c r="K18" s="218">
        <f t="shared" si="35"/>
        <v>0</v>
      </c>
      <c r="L18" s="218">
        <f t="shared" si="35"/>
        <v>0</v>
      </c>
      <c r="M18" s="218">
        <f t="shared" si="35"/>
        <v>0</v>
      </c>
      <c r="N18" s="218">
        <f t="shared" si="35"/>
        <v>0</v>
      </c>
      <c r="O18" s="218">
        <f t="shared" si="35"/>
        <v>0</v>
      </c>
      <c r="P18" s="218">
        <f t="shared" si="35"/>
        <v>0</v>
      </c>
      <c r="Q18" s="218">
        <f t="shared" si="35"/>
        <v>0</v>
      </c>
      <c r="R18" s="218">
        <f t="shared" si="35"/>
        <v>0</v>
      </c>
      <c r="S18" s="218">
        <f t="shared" si="35"/>
        <v>0</v>
      </c>
      <c r="T18" s="218">
        <f t="shared" si="35"/>
        <v>0</v>
      </c>
      <c r="U18" s="218">
        <f t="shared" si="35"/>
        <v>0</v>
      </c>
      <c r="V18" s="218">
        <f t="shared" si="35"/>
        <v>0</v>
      </c>
      <c r="W18" s="218">
        <f t="shared" si="35"/>
        <v>0</v>
      </c>
      <c r="X18" s="218">
        <f t="shared" si="35"/>
        <v>0</v>
      </c>
      <c r="Y18" s="218">
        <f t="shared" si="35"/>
        <v>0</v>
      </c>
      <c r="Z18" s="218">
        <f t="shared" si="35"/>
        <v>0</v>
      </c>
      <c r="AA18" s="218">
        <f t="shared" si="35"/>
        <v>0</v>
      </c>
      <c r="AB18" s="218">
        <f t="shared" si="35"/>
        <v>0</v>
      </c>
      <c r="AC18" s="218">
        <f t="shared" si="35"/>
        <v>0</v>
      </c>
      <c r="AD18" s="218">
        <f t="shared" si="35"/>
        <v>0</v>
      </c>
      <c r="AE18" s="218">
        <f t="shared" si="35"/>
        <v>0</v>
      </c>
      <c r="AF18" s="218">
        <f t="shared" si="35"/>
        <v>0</v>
      </c>
      <c r="AG18" s="218">
        <f t="shared" si="35"/>
        <v>0</v>
      </c>
      <c r="AH18" s="218">
        <f t="shared" si="35"/>
        <v>0</v>
      </c>
      <c r="AI18" s="218">
        <f t="shared" si="35"/>
        <v>0</v>
      </c>
      <c r="AJ18" s="218">
        <f t="shared" si="35"/>
        <v>0</v>
      </c>
      <c r="AK18" s="218">
        <f t="shared" si="35"/>
        <v>0</v>
      </c>
    </row>
    <row r="19" spans="1:37" s="50" customFormat="1" ht="13.5" thickBot="1" x14ac:dyDescent="0.35">
      <c r="A19" s="225">
        <f t="shared" si="32"/>
        <v>1.1400000000000001</v>
      </c>
      <c r="B19" s="224" t="s">
        <v>172</v>
      </c>
      <c r="C19" s="227" t="s">
        <v>59</v>
      </c>
      <c r="D19" s="233" t="s">
        <v>176</v>
      </c>
      <c r="E19" s="231">
        <v>0</v>
      </c>
      <c r="F19" s="228" t="s">
        <v>6</v>
      </c>
      <c r="G19" s="230">
        <v>0</v>
      </c>
      <c r="H19" s="218">
        <f t="shared" si="34"/>
        <v>0</v>
      </c>
      <c r="I19" s="218">
        <f t="shared" si="35"/>
        <v>0</v>
      </c>
      <c r="J19" s="218">
        <f t="shared" si="35"/>
        <v>0</v>
      </c>
      <c r="K19" s="218">
        <f t="shared" si="35"/>
        <v>0</v>
      </c>
      <c r="L19" s="218">
        <f t="shared" si="35"/>
        <v>0</v>
      </c>
      <c r="M19" s="218">
        <f t="shared" si="35"/>
        <v>0</v>
      </c>
      <c r="N19" s="218">
        <f t="shared" si="35"/>
        <v>0</v>
      </c>
      <c r="O19" s="218">
        <f t="shared" si="35"/>
        <v>0</v>
      </c>
      <c r="P19" s="218">
        <f t="shared" si="35"/>
        <v>0</v>
      </c>
      <c r="Q19" s="218">
        <f t="shared" si="35"/>
        <v>0</v>
      </c>
      <c r="R19" s="218">
        <f t="shared" si="35"/>
        <v>0</v>
      </c>
      <c r="S19" s="218">
        <f t="shared" si="35"/>
        <v>0</v>
      </c>
      <c r="T19" s="218">
        <f t="shared" si="35"/>
        <v>0</v>
      </c>
      <c r="U19" s="218">
        <f t="shared" si="35"/>
        <v>0</v>
      </c>
      <c r="V19" s="218">
        <f t="shared" si="35"/>
        <v>0</v>
      </c>
      <c r="W19" s="218">
        <f t="shared" si="35"/>
        <v>0</v>
      </c>
      <c r="X19" s="218">
        <f t="shared" si="35"/>
        <v>0</v>
      </c>
      <c r="Y19" s="218">
        <f t="shared" si="35"/>
        <v>0</v>
      </c>
      <c r="Z19" s="218">
        <f t="shared" si="35"/>
        <v>0</v>
      </c>
      <c r="AA19" s="218">
        <f t="shared" si="35"/>
        <v>0</v>
      </c>
      <c r="AB19" s="218">
        <f t="shared" si="35"/>
        <v>0</v>
      </c>
      <c r="AC19" s="218">
        <f t="shared" si="35"/>
        <v>0</v>
      </c>
      <c r="AD19" s="218">
        <f t="shared" si="35"/>
        <v>0</v>
      </c>
      <c r="AE19" s="218">
        <f t="shared" si="35"/>
        <v>0</v>
      </c>
      <c r="AF19" s="218">
        <f t="shared" si="35"/>
        <v>0</v>
      </c>
      <c r="AG19" s="218">
        <f t="shared" si="35"/>
        <v>0</v>
      </c>
      <c r="AH19" s="218">
        <f t="shared" si="35"/>
        <v>0</v>
      </c>
      <c r="AI19" s="218">
        <f t="shared" si="35"/>
        <v>0</v>
      </c>
      <c r="AJ19" s="218">
        <f t="shared" si="35"/>
        <v>0</v>
      </c>
      <c r="AK19" s="218">
        <f t="shared" si="35"/>
        <v>0</v>
      </c>
    </row>
    <row r="20" spans="1:37" s="52" customFormat="1" ht="15" thickBot="1" x14ac:dyDescent="0.4">
      <c r="A20" s="124"/>
      <c r="B20" s="29" t="s">
        <v>51</v>
      </c>
      <c r="C20" s="51"/>
      <c r="D20" s="51"/>
      <c r="E20" s="105"/>
      <c r="F20" s="106" t="s">
        <v>6</v>
      </c>
      <c r="G20" s="107">
        <f t="shared" ref="G20:AK20" si="36">SUM(G6:G19)</f>
        <v>0</v>
      </c>
      <c r="H20" s="107">
        <f t="shared" si="36"/>
        <v>0</v>
      </c>
      <c r="I20" s="107">
        <f t="shared" si="36"/>
        <v>0</v>
      </c>
      <c r="J20" s="107">
        <f t="shared" si="36"/>
        <v>0</v>
      </c>
      <c r="K20" s="107">
        <f t="shared" si="36"/>
        <v>0</v>
      </c>
      <c r="L20" s="107">
        <f t="shared" si="36"/>
        <v>0</v>
      </c>
      <c r="M20" s="107">
        <f t="shared" si="36"/>
        <v>0</v>
      </c>
      <c r="N20" s="107">
        <f t="shared" si="36"/>
        <v>0</v>
      </c>
      <c r="O20" s="107">
        <f t="shared" si="36"/>
        <v>0</v>
      </c>
      <c r="P20" s="107">
        <f t="shared" si="36"/>
        <v>0</v>
      </c>
      <c r="Q20" s="107">
        <f t="shared" si="36"/>
        <v>0</v>
      </c>
      <c r="R20" s="107">
        <f t="shared" si="36"/>
        <v>0</v>
      </c>
      <c r="S20" s="107">
        <f t="shared" si="36"/>
        <v>0</v>
      </c>
      <c r="T20" s="107">
        <f t="shared" si="36"/>
        <v>0</v>
      </c>
      <c r="U20" s="107">
        <f t="shared" si="36"/>
        <v>0</v>
      </c>
      <c r="V20" s="107">
        <f t="shared" si="36"/>
        <v>0</v>
      </c>
      <c r="W20" s="107">
        <f t="shared" si="36"/>
        <v>0</v>
      </c>
      <c r="X20" s="107">
        <f t="shared" si="36"/>
        <v>0</v>
      </c>
      <c r="Y20" s="107">
        <f t="shared" si="36"/>
        <v>0</v>
      </c>
      <c r="Z20" s="107">
        <f t="shared" si="36"/>
        <v>0</v>
      </c>
      <c r="AA20" s="107">
        <f t="shared" si="36"/>
        <v>0</v>
      </c>
      <c r="AB20" s="107">
        <f t="shared" si="36"/>
        <v>0</v>
      </c>
      <c r="AC20" s="107">
        <f t="shared" si="36"/>
        <v>0</v>
      </c>
      <c r="AD20" s="107">
        <f t="shared" si="36"/>
        <v>0</v>
      </c>
      <c r="AE20" s="107">
        <f t="shared" si="36"/>
        <v>0</v>
      </c>
      <c r="AF20" s="107">
        <f t="shared" si="36"/>
        <v>0</v>
      </c>
      <c r="AG20" s="107">
        <f t="shared" si="36"/>
        <v>0</v>
      </c>
      <c r="AH20" s="107">
        <f t="shared" si="36"/>
        <v>0</v>
      </c>
      <c r="AI20" s="107">
        <f t="shared" si="36"/>
        <v>0</v>
      </c>
      <c r="AJ20" s="107">
        <f t="shared" si="36"/>
        <v>0</v>
      </c>
      <c r="AK20" s="107">
        <f t="shared" si="36"/>
        <v>0</v>
      </c>
    </row>
    <row r="21" spans="1:37" s="54" customFormat="1" ht="14.5" x14ac:dyDescent="0.3">
      <c r="A21" s="53"/>
      <c r="B21" s="34"/>
      <c r="C21" s="34"/>
      <c r="D21" s="24"/>
      <c r="E21" s="40"/>
      <c r="F21" s="40"/>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48" customFormat="1" x14ac:dyDescent="0.3">
      <c r="A22" s="47">
        <v>2</v>
      </c>
      <c r="B22" s="32" t="s">
        <v>39</v>
      </c>
      <c r="C22" s="32"/>
      <c r="D22" s="55"/>
      <c r="E22" s="62">
        <v>50</v>
      </c>
      <c r="F22" s="62"/>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row>
    <row r="23" spans="1:37" s="50" customFormat="1" ht="52" x14ac:dyDescent="0.3">
      <c r="A23" s="120">
        <f>A22+0.01</f>
        <v>2.0099999999999998</v>
      </c>
      <c r="B23" s="28" t="s">
        <v>53</v>
      </c>
      <c r="C23" s="234" t="s">
        <v>173</v>
      </c>
      <c r="D23" s="233" t="s">
        <v>174</v>
      </c>
      <c r="E23" s="102">
        <v>0</v>
      </c>
      <c r="F23" s="63" t="s">
        <v>6</v>
      </c>
      <c r="G23" s="103">
        <v>0</v>
      </c>
      <c r="H23" s="218">
        <f>G23*(1+$E23)</f>
        <v>0</v>
      </c>
      <c r="I23" s="218">
        <f t="shared" ref="I23:AK32" si="37">H23*(1+$E23)</f>
        <v>0</v>
      </c>
      <c r="J23" s="218">
        <f t="shared" si="37"/>
        <v>0</v>
      </c>
      <c r="K23" s="218">
        <f t="shared" si="37"/>
        <v>0</v>
      </c>
      <c r="L23" s="218">
        <f t="shared" si="37"/>
        <v>0</v>
      </c>
      <c r="M23" s="218">
        <f t="shared" si="37"/>
        <v>0</v>
      </c>
      <c r="N23" s="218">
        <f t="shared" si="37"/>
        <v>0</v>
      </c>
      <c r="O23" s="218">
        <f t="shared" si="37"/>
        <v>0</v>
      </c>
      <c r="P23" s="218">
        <f t="shared" si="37"/>
        <v>0</v>
      </c>
      <c r="Q23" s="218">
        <f t="shared" si="37"/>
        <v>0</v>
      </c>
      <c r="R23" s="218">
        <f t="shared" si="37"/>
        <v>0</v>
      </c>
      <c r="S23" s="218">
        <f t="shared" si="37"/>
        <v>0</v>
      </c>
      <c r="T23" s="218">
        <f t="shared" si="37"/>
        <v>0</v>
      </c>
      <c r="U23" s="218">
        <f t="shared" si="37"/>
        <v>0</v>
      </c>
      <c r="V23" s="218">
        <f t="shared" si="37"/>
        <v>0</v>
      </c>
      <c r="W23" s="218">
        <f t="shared" si="37"/>
        <v>0</v>
      </c>
      <c r="X23" s="218">
        <f t="shared" si="37"/>
        <v>0</v>
      </c>
      <c r="Y23" s="218">
        <f t="shared" si="37"/>
        <v>0</v>
      </c>
      <c r="Z23" s="218">
        <f t="shared" si="37"/>
        <v>0</v>
      </c>
      <c r="AA23" s="218">
        <f t="shared" si="37"/>
        <v>0</v>
      </c>
      <c r="AB23" s="218">
        <f t="shared" si="37"/>
        <v>0</v>
      </c>
      <c r="AC23" s="218">
        <f t="shared" si="37"/>
        <v>0</v>
      </c>
      <c r="AD23" s="218">
        <f t="shared" si="37"/>
        <v>0</v>
      </c>
      <c r="AE23" s="218">
        <f t="shared" si="37"/>
        <v>0</v>
      </c>
      <c r="AF23" s="218">
        <f t="shared" si="37"/>
        <v>0</v>
      </c>
      <c r="AG23" s="218">
        <f t="shared" si="37"/>
        <v>0</v>
      </c>
      <c r="AH23" s="218">
        <f t="shared" si="37"/>
        <v>0</v>
      </c>
      <c r="AI23" s="218">
        <f t="shared" si="37"/>
        <v>0</v>
      </c>
      <c r="AJ23" s="218">
        <f t="shared" si="37"/>
        <v>0</v>
      </c>
      <c r="AK23" s="218">
        <f t="shared" si="37"/>
        <v>0</v>
      </c>
    </row>
    <row r="24" spans="1:37" s="50" customFormat="1" x14ac:dyDescent="0.3">
      <c r="A24" s="120">
        <f t="shared" ref="A24:A36" si="38">A23+0.01</f>
        <v>2.0199999999999996</v>
      </c>
      <c r="B24" s="28" t="s">
        <v>54</v>
      </c>
      <c r="C24" s="229" t="s">
        <v>175</v>
      </c>
      <c r="D24" s="233" t="s">
        <v>176</v>
      </c>
      <c r="E24" s="300">
        <v>0</v>
      </c>
      <c r="F24" s="63" t="s">
        <v>6</v>
      </c>
      <c r="G24" s="301">
        <v>0</v>
      </c>
      <c r="H24" s="218">
        <f t="shared" ref="H24:W36" si="39">G24*(1+$E24)</f>
        <v>0</v>
      </c>
      <c r="I24" s="218">
        <f t="shared" si="39"/>
        <v>0</v>
      </c>
      <c r="J24" s="218">
        <f t="shared" si="39"/>
        <v>0</v>
      </c>
      <c r="K24" s="218">
        <f t="shared" si="39"/>
        <v>0</v>
      </c>
      <c r="L24" s="218">
        <f t="shared" si="39"/>
        <v>0</v>
      </c>
      <c r="M24" s="218">
        <f t="shared" si="39"/>
        <v>0</v>
      </c>
      <c r="N24" s="218">
        <f t="shared" si="39"/>
        <v>0</v>
      </c>
      <c r="O24" s="218">
        <f t="shared" si="39"/>
        <v>0</v>
      </c>
      <c r="P24" s="218">
        <f t="shared" si="39"/>
        <v>0</v>
      </c>
      <c r="Q24" s="218">
        <f t="shared" si="39"/>
        <v>0</v>
      </c>
      <c r="R24" s="218">
        <f t="shared" si="39"/>
        <v>0</v>
      </c>
      <c r="S24" s="218">
        <f t="shared" si="39"/>
        <v>0</v>
      </c>
      <c r="T24" s="218">
        <f t="shared" si="39"/>
        <v>0</v>
      </c>
      <c r="U24" s="218">
        <f t="shared" si="39"/>
        <v>0</v>
      </c>
      <c r="V24" s="218">
        <f t="shared" si="39"/>
        <v>0</v>
      </c>
      <c r="W24" s="218">
        <f t="shared" si="39"/>
        <v>0</v>
      </c>
      <c r="X24" s="218">
        <f t="shared" si="37"/>
        <v>0</v>
      </c>
      <c r="Y24" s="218">
        <f t="shared" si="37"/>
        <v>0</v>
      </c>
      <c r="Z24" s="218">
        <f t="shared" si="37"/>
        <v>0</v>
      </c>
      <c r="AA24" s="218">
        <f t="shared" si="37"/>
        <v>0</v>
      </c>
      <c r="AB24" s="218">
        <f t="shared" si="37"/>
        <v>0</v>
      </c>
      <c r="AC24" s="218">
        <f t="shared" si="37"/>
        <v>0</v>
      </c>
      <c r="AD24" s="218">
        <f t="shared" si="37"/>
        <v>0</v>
      </c>
      <c r="AE24" s="218">
        <f t="shared" si="37"/>
        <v>0</v>
      </c>
      <c r="AF24" s="218">
        <f t="shared" si="37"/>
        <v>0</v>
      </c>
      <c r="AG24" s="218">
        <f t="shared" si="37"/>
        <v>0</v>
      </c>
      <c r="AH24" s="218">
        <f t="shared" si="37"/>
        <v>0</v>
      </c>
      <c r="AI24" s="218">
        <f t="shared" si="37"/>
        <v>0</v>
      </c>
      <c r="AJ24" s="218">
        <f t="shared" si="37"/>
        <v>0</v>
      </c>
      <c r="AK24" s="218">
        <f t="shared" si="37"/>
        <v>0</v>
      </c>
    </row>
    <row r="25" spans="1:37" s="50" customFormat="1" x14ac:dyDescent="0.3">
      <c r="A25" s="120">
        <f t="shared" si="38"/>
        <v>2.0299999999999994</v>
      </c>
      <c r="B25" s="28" t="s">
        <v>55</v>
      </c>
      <c r="C25" s="229" t="s">
        <v>177</v>
      </c>
      <c r="D25" s="233" t="s">
        <v>176</v>
      </c>
      <c r="E25" s="300">
        <v>0</v>
      </c>
      <c r="F25" s="63" t="s">
        <v>6</v>
      </c>
      <c r="G25" s="301">
        <v>0</v>
      </c>
      <c r="H25" s="218">
        <f t="shared" si="39"/>
        <v>0</v>
      </c>
      <c r="I25" s="218">
        <f t="shared" si="37"/>
        <v>0</v>
      </c>
      <c r="J25" s="218">
        <f t="shared" si="37"/>
        <v>0</v>
      </c>
      <c r="K25" s="218">
        <f t="shared" si="37"/>
        <v>0</v>
      </c>
      <c r="L25" s="218">
        <f t="shared" si="37"/>
        <v>0</v>
      </c>
      <c r="M25" s="218">
        <f t="shared" si="37"/>
        <v>0</v>
      </c>
      <c r="N25" s="218">
        <f t="shared" si="37"/>
        <v>0</v>
      </c>
      <c r="O25" s="218">
        <f t="shared" si="37"/>
        <v>0</v>
      </c>
      <c r="P25" s="218">
        <f t="shared" si="37"/>
        <v>0</v>
      </c>
      <c r="Q25" s="218">
        <f t="shared" si="37"/>
        <v>0</v>
      </c>
      <c r="R25" s="218">
        <f t="shared" si="37"/>
        <v>0</v>
      </c>
      <c r="S25" s="218">
        <f t="shared" si="37"/>
        <v>0</v>
      </c>
      <c r="T25" s="218">
        <f t="shared" si="37"/>
        <v>0</v>
      </c>
      <c r="U25" s="218">
        <f t="shared" si="37"/>
        <v>0</v>
      </c>
      <c r="V25" s="218">
        <f t="shared" si="37"/>
        <v>0</v>
      </c>
      <c r="W25" s="218">
        <f t="shared" si="37"/>
        <v>0</v>
      </c>
      <c r="X25" s="218">
        <f t="shared" si="37"/>
        <v>0</v>
      </c>
      <c r="Y25" s="218">
        <f t="shared" si="37"/>
        <v>0</v>
      </c>
      <c r="Z25" s="218">
        <f t="shared" si="37"/>
        <v>0</v>
      </c>
      <c r="AA25" s="218">
        <f t="shared" si="37"/>
        <v>0</v>
      </c>
      <c r="AB25" s="218">
        <f t="shared" si="37"/>
        <v>0</v>
      </c>
      <c r="AC25" s="218">
        <f t="shared" si="37"/>
        <v>0</v>
      </c>
      <c r="AD25" s="218">
        <f t="shared" si="37"/>
        <v>0</v>
      </c>
      <c r="AE25" s="218">
        <f t="shared" si="37"/>
        <v>0</v>
      </c>
      <c r="AF25" s="218">
        <f t="shared" si="37"/>
        <v>0</v>
      </c>
      <c r="AG25" s="218">
        <f t="shared" si="37"/>
        <v>0</v>
      </c>
      <c r="AH25" s="218">
        <f t="shared" si="37"/>
        <v>0</v>
      </c>
      <c r="AI25" s="218">
        <f t="shared" si="37"/>
        <v>0</v>
      </c>
      <c r="AJ25" s="218">
        <f t="shared" si="37"/>
        <v>0</v>
      </c>
      <c r="AK25" s="218">
        <f t="shared" si="37"/>
        <v>0</v>
      </c>
    </row>
    <row r="26" spans="1:37" s="50" customFormat="1" x14ac:dyDescent="0.3">
      <c r="A26" s="232">
        <f t="shared" si="38"/>
        <v>2.0399999999999991</v>
      </c>
      <c r="B26" s="226" t="s">
        <v>56</v>
      </c>
      <c r="C26" s="229" t="s">
        <v>178</v>
      </c>
      <c r="D26" s="233" t="s">
        <v>176</v>
      </c>
      <c r="E26" s="300">
        <v>0</v>
      </c>
      <c r="F26" s="228" t="s">
        <v>6</v>
      </c>
      <c r="G26" s="301">
        <v>0</v>
      </c>
      <c r="H26" s="218">
        <f t="shared" si="39"/>
        <v>0</v>
      </c>
      <c r="I26" s="218">
        <f t="shared" si="37"/>
        <v>0</v>
      </c>
      <c r="J26" s="218">
        <f t="shared" si="37"/>
        <v>0</v>
      </c>
      <c r="K26" s="218">
        <f t="shared" si="37"/>
        <v>0</v>
      </c>
      <c r="L26" s="218">
        <f t="shared" si="37"/>
        <v>0</v>
      </c>
      <c r="M26" s="218">
        <f t="shared" si="37"/>
        <v>0</v>
      </c>
      <c r="N26" s="218">
        <f t="shared" si="37"/>
        <v>0</v>
      </c>
      <c r="O26" s="218">
        <f t="shared" si="37"/>
        <v>0</v>
      </c>
      <c r="P26" s="218">
        <f t="shared" si="37"/>
        <v>0</v>
      </c>
      <c r="Q26" s="218">
        <f t="shared" si="37"/>
        <v>0</v>
      </c>
      <c r="R26" s="218">
        <f t="shared" si="37"/>
        <v>0</v>
      </c>
      <c r="S26" s="218">
        <f t="shared" si="37"/>
        <v>0</v>
      </c>
      <c r="T26" s="218">
        <f t="shared" si="37"/>
        <v>0</v>
      </c>
      <c r="U26" s="218">
        <f t="shared" si="37"/>
        <v>0</v>
      </c>
      <c r="V26" s="218">
        <f t="shared" si="37"/>
        <v>0</v>
      </c>
      <c r="W26" s="218">
        <f t="shared" si="37"/>
        <v>0</v>
      </c>
      <c r="X26" s="218">
        <f t="shared" si="37"/>
        <v>0</v>
      </c>
      <c r="Y26" s="218">
        <f t="shared" si="37"/>
        <v>0</v>
      </c>
      <c r="Z26" s="218">
        <f t="shared" si="37"/>
        <v>0</v>
      </c>
      <c r="AA26" s="218">
        <f t="shared" si="37"/>
        <v>0</v>
      </c>
      <c r="AB26" s="218">
        <f t="shared" si="37"/>
        <v>0</v>
      </c>
      <c r="AC26" s="218">
        <f t="shared" si="37"/>
        <v>0</v>
      </c>
      <c r="AD26" s="218">
        <f t="shared" si="37"/>
        <v>0</v>
      </c>
      <c r="AE26" s="218">
        <f t="shared" si="37"/>
        <v>0</v>
      </c>
      <c r="AF26" s="218">
        <f t="shared" si="37"/>
        <v>0</v>
      </c>
      <c r="AG26" s="218">
        <f t="shared" si="37"/>
        <v>0</v>
      </c>
      <c r="AH26" s="218">
        <f t="shared" si="37"/>
        <v>0</v>
      </c>
      <c r="AI26" s="218">
        <f t="shared" si="37"/>
        <v>0</v>
      </c>
      <c r="AJ26" s="218">
        <f t="shared" si="37"/>
        <v>0</v>
      </c>
      <c r="AK26" s="218">
        <f t="shared" si="37"/>
        <v>0</v>
      </c>
    </row>
    <row r="27" spans="1:37" s="50" customFormat="1" x14ac:dyDescent="0.3">
      <c r="A27" s="232">
        <f t="shared" si="38"/>
        <v>2.0499999999999989</v>
      </c>
      <c r="B27" s="226" t="s">
        <v>57</v>
      </c>
      <c r="C27" s="229" t="s">
        <v>179</v>
      </c>
      <c r="D27" s="233" t="s">
        <v>176</v>
      </c>
      <c r="E27" s="300">
        <v>0</v>
      </c>
      <c r="F27" s="228" t="s">
        <v>6</v>
      </c>
      <c r="G27" s="301">
        <v>0</v>
      </c>
      <c r="H27" s="218">
        <f t="shared" si="39"/>
        <v>0</v>
      </c>
      <c r="I27" s="218">
        <f t="shared" si="37"/>
        <v>0</v>
      </c>
      <c r="J27" s="218">
        <f t="shared" si="37"/>
        <v>0</v>
      </c>
      <c r="K27" s="218">
        <f t="shared" si="37"/>
        <v>0</v>
      </c>
      <c r="L27" s="218">
        <f t="shared" si="37"/>
        <v>0</v>
      </c>
      <c r="M27" s="218">
        <f t="shared" si="37"/>
        <v>0</v>
      </c>
      <c r="N27" s="218">
        <f t="shared" si="37"/>
        <v>0</v>
      </c>
      <c r="O27" s="218">
        <f t="shared" si="37"/>
        <v>0</v>
      </c>
      <c r="P27" s="218">
        <f t="shared" si="37"/>
        <v>0</v>
      </c>
      <c r="Q27" s="218">
        <f t="shared" si="37"/>
        <v>0</v>
      </c>
      <c r="R27" s="218">
        <f t="shared" si="37"/>
        <v>0</v>
      </c>
      <c r="S27" s="218">
        <f t="shared" si="37"/>
        <v>0</v>
      </c>
      <c r="T27" s="218">
        <f t="shared" si="37"/>
        <v>0</v>
      </c>
      <c r="U27" s="218">
        <f t="shared" si="37"/>
        <v>0</v>
      </c>
      <c r="V27" s="218">
        <f t="shared" si="37"/>
        <v>0</v>
      </c>
      <c r="W27" s="218">
        <f t="shared" si="37"/>
        <v>0</v>
      </c>
      <c r="X27" s="218">
        <f t="shared" si="37"/>
        <v>0</v>
      </c>
      <c r="Y27" s="218">
        <f t="shared" si="37"/>
        <v>0</v>
      </c>
      <c r="Z27" s="218">
        <f t="shared" si="37"/>
        <v>0</v>
      </c>
      <c r="AA27" s="218">
        <f t="shared" si="37"/>
        <v>0</v>
      </c>
      <c r="AB27" s="218">
        <f t="shared" si="37"/>
        <v>0</v>
      </c>
      <c r="AC27" s="218">
        <f t="shared" si="37"/>
        <v>0</v>
      </c>
      <c r="AD27" s="218">
        <f t="shared" si="37"/>
        <v>0</v>
      </c>
      <c r="AE27" s="218">
        <f t="shared" si="37"/>
        <v>0</v>
      </c>
      <c r="AF27" s="218">
        <f t="shared" si="37"/>
        <v>0</v>
      </c>
      <c r="AG27" s="218">
        <f t="shared" si="37"/>
        <v>0</v>
      </c>
      <c r="AH27" s="218">
        <f t="shared" si="37"/>
        <v>0</v>
      </c>
      <c r="AI27" s="218">
        <f t="shared" si="37"/>
        <v>0</v>
      </c>
      <c r="AJ27" s="218">
        <f t="shared" si="37"/>
        <v>0</v>
      </c>
      <c r="AK27" s="218">
        <f t="shared" si="37"/>
        <v>0</v>
      </c>
    </row>
    <row r="28" spans="1:37" s="50" customFormat="1" x14ac:dyDescent="0.3">
      <c r="A28" s="232">
        <f t="shared" si="38"/>
        <v>2.0599999999999987</v>
      </c>
      <c r="B28" s="226" t="s">
        <v>58</v>
      </c>
      <c r="C28" s="229" t="s">
        <v>180</v>
      </c>
      <c r="D28" s="233" t="s">
        <v>176</v>
      </c>
      <c r="E28" s="300">
        <v>0</v>
      </c>
      <c r="F28" s="228" t="s">
        <v>6</v>
      </c>
      <c r="G28" s="301">
        <v>0</v>
      </c>
      <c r="H28" s="218">
        <f t="shared" si="39"/>
        <v>0</v>
      </c>
      <c r="I28" s="218">
        <f t="shared" si="37"/>
        <v>0</v>
      </c>
      <c r="J28" s="218">
        <f t="shared" si="37"/>
        <v>0</v>
      </c>
      <c r="K28" s="218">
        <f t="shared" si="37"/>
        <v>0</v>
      </c>
      <c r="L28" s="218">
        <f t="shared" si="37"/>
        <v>0</v>
      </c>
      <c r="M28" s="218">
        <f t="shared" si="37"/>
        <v>0</v>
      </c>
      <c r="N28" s="218">
        <f t="shared" si="37"/>
        <v>0</v>
      </c>
      <c r="O28" s="218">
        <f t="shared" si="37"/>
        <v>0</v>
      </c>
      <c r="P28" s="218">
        <f t="shared" si="37"/>
        <v>0</v>
      </c>
      <c r="Q28" s="218">
        <f t="shared" si="37"/>
        <v>0</v>
      </c>
      <c r="R28" s="218">
        <f t="shared" si="37"/>
        <v>0</v>
      </c>
      <c r="S28" s="218">
        <f t="shared" si="37"/>
        <v>0</v>
      </c>
      <c r="T28" s="218">
        <f t="shared" si="37"/>
        <v>0</v>
      </c>
      <c r="U28" s="218">
        <f t="shared" si="37"/>
        <v>0</v>
      </c>
      <c r="V28" s="218">
        <f t="shared" si="37"/>
        <v>0</v>
      </c>
      <c r="W28" s="218">
        <f t="shared" si="37"/>
        <v>0</v>
      </c>
      <c r="X28" s="218">
        <f t="shared" si="37"/>
        <v>0</v>
      </c>
      <c r="Y28" s="218">
        <f t="shared" si="37"/>
        <v>0</v>
      </c>
      <c r="Z28" s="218">
        <f t="shared" si="37"/>
        <v>0</v>
      </c>
      <c r="AA28" s="218">
        <f t="shared" si="37"/>
        <v>0</v>
      </c>
      <c r="AB28" s="218">
        <f t="shared" si="37"/>
        <v>0</v>
      </c>
      <c r="AC28" s="218">
        <f t="shared" si="37"/>
        <v>0</v>
      </c>
      <c r="AD28" s="218">
        <f t="shared" si="37"/>
        <v>0</v>
      </c>
      <c r="AE28" s="218">
        <f t="shared" si="37"/>
        <v>0</v>
      </c>
      <c r="AF28" s="218">
        <f t="shared" si="37"/>
        <v>0</v>
      </c>
      <c r="AG28" s="218">
        <f t="shared" si="37"/>
        <v>0</v>
      </c>
      <c r="AH28" s="218">
        <f t="shared" si="37"/>
        <v>0</v>
      </c>
      <c r="AI28" s="218">
        <f t="shared" si="37"/>
        <v>0</v>
      </c>
      <c r="AJ28" s="218">
        <f t="shared" si="37"/>
        <v>0</v>
      </c>
      <c r="AK28" s="218">
        <f t="shared" si="37"/>
        <v>0</v>
      </c>
    </row>
    <row r="29" spans="1:37" s="50" customFormat="1" x14ac:dyDescent="0.3">
      <c r="A29" s="232">
        <f t="shared" si="38"/>
        <v>2.0699999999999985</v>
      </c>
      <c r="B29" s="226" t="s">
        <v>165</v>
      </c>
      <c r="C29" s="229" t="s">
        <v>59</v>
      </c>
      <c r="D29" s="233" t="s">
        <v>176</v>
      </c>
      <c r="E29" s="300">
        <v>0</v>
      </c>
      <c r="F29" s="228" t="s">
        <v>6</v>
      </c>
      <c r="G29" s="301">
        <v>0</v>
      </c>
      <c r="H29" s="218">
        <f t="shared" si="39"/>
        <v>0</v>
      </c>
      <c r="I29" s="218">
        <f t="shared" si="37"/>
        <v>0</v>
      </c>
      <c r="J29" s="218">
        <f t="shared" si="37"/>
        <v>0</v>
      </c>
      <c r="K29" s="218">
        <f t="shared" si="37"/>
        <v>0</v>
      </c>
      <c r="L29" s="218">
        <f t="shared" si="37"/>
        <v>0</v>
      </c>
      <c r="M29" s="218">
        <f t="shared" si="37"/>
        <v>0</v>
      </c>
      <c r="N29" s="218">
        <f t="shared" si="37"/>
        <v>0</v>
      </c>
      <c r="O29" s="218">
        <f t="shared" si="37"/>
        <v>0</v>
      </c>
      <c r="P29" s="218">
        <f t="shared" si="37"/>
        <v>0</v>
      </c>
      <c r="Q29" s="218">
        <f t="shared" si="37"/>
        <v>0</v>
      </c>
      <c r="R29" s="218">
        <f t="shared" si="37"/>
        <v>0</v>
      </c>
      <c r="S29" s="218">
        <f t="shared" si="37"/>
        <v>0</v>
      </c>
      <c r="T29" s="218">
        <f t="shared" si="37"/>
        <v>0</v>
      </c>
      <c r="U29" s="218">
        <f t="shared" si="37"/>
        <v>0</v>
      </c>
      <c r="V29" s="218">
        <f t="shared" si="37"/>
        <v>0</v>
      </c>
      <c r="W29" s="218">
        <f t="shared" si="37"/>
        <v>0</v>
      </c>
      <c r="X29" s="218">
        <f t="shared" si="37"/>
        <v>0</v>
      </c>
      <c r="Y29" s="218">
        <f t="shared" si="37"/>
        <v>0</v>
      </c>
      <c r="Z29" s="218">
        <f t="shared" si="37"/>
        <v>0</v>
      </c>
      <c r="AA29" s="218">
        <f t="shared" si="37"/>
        <v>0</v>
      </c>
      <c r="AB29" s="218">
        <f t="shared" si="37"/>
        <v>0</v>
      </c>
      <c r="AC29" s="218">
        <f t="shared" si="37"/>
        <v>0</v>
      </c>
      <c r="AD29" s="218">
        <f t="shared" si="37"/>
        <v>0</v>
      </c>
      <c r="AE29" s="218">
        <f t="shared" si="37"/>
        <v>0</v>
      </c>
      <c r="AF29" s="218">
        <f t="shared" si="37"/>
        <v>0</v>
      </c>
      <c r="AG29" s="218">
        <f t="shared" si="37"/>
        <v>0</v>
      </c>
      <c r="AH29" s="218">
        <f t="shared" si="37"/>
        <v>0</v>
      </c>
      <c r="AI29" s="218">
        <f t="shared" si="37"/>
        <v>0</v>
      </c>
      <c r="AJ29" s="218">
        <f t="shared" si="37"/>
        <v>0</v>
      </c>
      <c r="AK29" s="218">
        <f t="shared" si="37"/>
        <v>0</v>
      </c>
    </row>
    <row r="30" spans="1:37" s="50" customFormat="1" x14ac:dyDescent="0.3">
      <c r="A30" s="232">
        <f t="shared" si="38"/>
        <v>2.0799999999999983</v>
      </c>
      <c r="B30" s="226" t="s">
        <v>166</v>
      </c>
      <c r="C30" s="229" t="s">
        <v>59</v>
      </c>
      <c r="D30" s="233" t="s">
        <v>176</v>
      </c>
      <c r="E30" s="300">
        <v>0</v>
      </c>
      <c r="F30" s="228" t="s">
        <v>6</v>
      </c>
      <c r="G30" s="301">
        <v>0</v>
      </c>
      <c r="H30" s="218">
        <f t="shared" si="39"/>
        <v>0</v>
      </c>
      <c r="I30" s="218">
        <f t="shared" si="37"/>
        <v>0</v>
      </c>
      <c r="J30" s="218">
        <f t="shared" si="37"/>
        <v>0</v>
      </c>
      <c r="K30" s="218">
        <f t="shared" si="37"/>
        <v>0</v>
      </c>
      <c r="L30" s="218">
        <f t="shared" si="37"/>
        <v>0</v>
      </c>
      <c r="M30" s="218">
        <f t="shared" si="37"/>
        <v>0</v>
      </c>
      <c r="N30" s="218">
        <f t="shared" si="37"/>
        <v>0</v>
      </c>
      <c r="O30" s="218">
        <f t="shared" si="37"/>
        <v>0</v>
      </c>
      <c r="P30" s="218">
        <f t="shared" si="37"/>
        <v>0</v>
      </c>
      <c r="Q30" s="218">
        <f t="shared" si="37"/>
        <v>0</v>
      </c>
      <c r="R30" s="218">
        <f t="shared" si="37"/>
        <v>0</v>
      </c>
      <c r="S30" s="218">
        <f t="shared" si="37"/>
        <v>0</v>
      </c>
      <c r="T30" s="218">
        <f t="shared" si="37"/>
        <v>0</v>
      </c>
      <c r="U30" s="218">
        <f t="shared" si="37"/>
        <v>0</v>
      </c>
      <c r="V30" s="218">
        <f t="shared" si="37"/>
        <v>0</v>
      </c>
      <c r="W30" s="218">
        <f t="shared" si="37"/>
        <v>0</v>
      </c>
      <c r="X30" s="218">
        <f t="shared" si="37"/>
        <v>0</v>
      </c>
      <c r="Y30" s="218">
        <f t="shared" si="37"/>
        <v>0</v>
      </c>
      <c r="Z30" s="218">
        <f t="shared" si="37"/>
        <v>0</v>
      </c>
      <c r="AA30" s="218">
        <f t="shared" si="37"/>
        <v>0</v>
      </c>
      <c r="AB30" s="218">
        <f t="shared" si="37"/>
        <v>0</v>
      </c>
      <c r="AC30" s="218">
        <f t="shared" si="37"/>
        <v>0</v>
      </c>
      <c r="AD30" s="218">
        <f t="shared" si="37"/>
        <v>0</v>
      </c>
      <c r="AE30" s="218">
        <f t="shared" si="37"/>
        <v>0</v>
      </c>
      <c r="AF30" s="218">
        <f t="shared" si="37"/>
        <v>0</v>
      </c>
      <c r="AG30" s="218">
        <f t="shared" si="37"/>
        <v>0</v>
      </c>
      <c r="AH30" s="218">
        <f t="shared" si="37"/>
        <v>0</v>
      </c>
      <c r="AI30" s="218">
        <f t="shared" si="37"/>
        <v>0</v>
      </c>
      <c r="AJ30" s="218">
        <f t="shared" si="37"/>
        <v>0</v>
      </c>
      <c r="AK30" s="218">
        <f t="shared" si="37"/>
        <v>0</v>
      </c>
    </row>
    <row r="31" spans="1:37" s="50" customFormat="1" x14ac:dyDescent="0.3">
      <c r="A31" s="232">
        <f t="shared" si="38"/>
        <v>2.0899999999999981</v>
      </c>
      <c r="B31" s="226" t="s">
        <v>167</v>
      </c>
      <c r="C31" s="229" t="s">
        <v>59</v>
      </c>
      <c r="D31" s="233" t="s">
        <v>176</v>
      </c>
      <c r="E31" s="300">
        <v>0</v>
      </c>
      <c r="F31" s="228" t="s">
        <v>6</v>
      </c>
      <c r="G31" s="301">
        <v>0</v>
      </c>
      <c r="H31" s="218">
        <f t="shared" si="39"/>
        <v>0</v>
      </c>
      <c r="I31" s="218">
        <f t="shared" si="37"/>
        <v>0</v>
      </c>
      <c r="J31" s="218">
        <f t="shared" si="37"/>
        <v>0</v>
      </c>
      <c r="K31" s="218">
        <f t="shared" si="37"/>
        <v>0</v>
      </c>
      <c r="L31" s="218">
        <f t="shared" si="37"/>
        <v>0</v>
      </c>
      <c r="M31" s="218">
        <f t="shared" si="37"/>
        <v>0</v>
      </c>
      <c r="N31" s="218">
        <f t="shared" si="37"/>
        <v>0</v>
      </c>
      <c r="O31" s="218">
        <f t="shared" si="37"/>
        <v>0</v>
      </c>
      <c r="P31" s="218">
        <f t="shared" si="37"/>
        <v>0</v>
      </c>
      <c r="Q31" s="218">
        <f t="shared" si="37"/>
        <v>0</v>
      </c>
      <c r="R31" s="218">
        <f t="shared" si="37"/>
        <v>0</v>
      </c>
      <c r="S31" s="218">
        <f t="shared" si="37"/>
        <v>0</v>
      </c>
      <c r="T31" s="218">
        <f t="shared" si="37"/>
        <v>0</v>
      </c>
      <c r="U31" s="218">
        <f t="shared" si="37"/>
        <v>0</v>
      </c>
      <c r="V31" s="218">
        <f t="shared" si="37"/>
        <v>0</v>
      </c>
      <c r="W31" s="218">
        <f t="shared" si="37"/>
        <v>0</v>
      </c>
      <c r="X31" s="218">
        <f t="shared" si="37"/>
        <v>0</v>
      </c>
      <c r="Y31" s="218">
        <f t="shared" si="37"/>
        <v>0</v>
      </c>
      <c r="Z31" s="218">
        <f t="shared" si="37"/>
        <v>0</v>
      </c>
      <c r="AA31" s="218">
        <f t="shared" si="37"/>
        <v>0</v>
      </c>
      <c r="AB31" s="218">
        <f t="shared" si="37"/>
        <v>0</v>
      </c>
      <c r="AC31" s="218">
        <f t="shared" si="37"/>
        <v>0</v>
      </c>
      <c r="AD31" s="218">
        <f t="shared" si="37"/>
        <v>0</v>
      </c>
      <c r="AE31" s="218">
        <f t="shared" si="37"/>
        <v>0</v>
      </c>
      <c r="AF31" s="218">
        <f t="shared" si="37"/>
        <v>0</v>
      </c>
      <c r="AG31" s="218">
        <f t="shared" si="37"/>
        <v>0</v>
      </c>
      <c r="AH31" s="218">
        <f t="shared" si="37"/>
        <v>0</v>
      </c>
      <c r="AI31" s="218">
        <f t="shared" si="37"/>
        <v>0</v>
      </c>
      <c r="AJ31" s="218">
        <f t="shared" si="37"/>
        <v>0</v>
      </c>
      <c r="AK31" s="218">
        <f t="shared" si="37"/>
        <v>0</v>
      </c>
    </row>
    <row r="32" spans="1:37" s="50" customFormat="1" x14ac:dyDescent="0.3">
      <c r="A32" s="232">
        <f t="shared" si="38"/>
        <v>2.0999999999999979</v>
      </c>
      <c r="B32" s="226" t="s">
        <v>168</v>
      </c>
      <c r="C32" s="229" t="s">
        <v>59</v>
      </c>
      <c r="D32" s="233" t="s">
        <v>176</v>
      </c>
      <c r="E32" s="300">
        <v>0</v>
      </c>
      <c r="F32" s="228" t="s">
        <v>6</v>
      </c>
      <c r="G32" s="301">
        <v>0</v>
      </c>
      <c r="H32" s="218">
        <f t="shared" si="39"/>
        <v>0</v>
      </c>
      <c r="I32" s="218">
        <f t="shared" si="37"/>
        <v>0</v>
      </c>
      <c r="J32" s="218">
        <f t="shared" si="37"/>
        <v>0</v>
      </c>
      <c r="K32" s="218">
        <f t="shared" si="37"/>
        <v>0</v>
      </c>
      <c r="L32" s="218">
        <f t="shared" si="37"/>
        <v>0</v>
      </c>
      <c r="M32" s="218">
        <f t="shared" si="37"/>
        <v>0</v>
      </c>
      <c r="N32" s="218">
        <f t="shared" si="37"/>
        <v>0</v>
      </c>
      <c r="O32" s="218">
        <f t="shared" si="37"/>
        <v>0</v>
      </c>
      <c r="P32" s="218">
        <f t="shared" si="37"/>
        <v>0</v>
      </c>
      <c r="Q32" s="218">
        <f t="shared" si="37"/>
        <v>0</v>
      </c>
      <c r="R32" s="218">
        <f t="shared" ref="I32:AK36" si="40">Q32*(1+$E32)</f>
        <v>0</v>
      </c>
      <c r="S32" s="218">
        <f t="shared" si="40"/>
        <v>0</v>
      </c>
      <c r="T32" s="218">
        <f t="shared" si="40"/>
        <v>0</v>
      </c>
      <c r="U32" s="218">
        <f t="shared" si="40"/>
        <v>0</v>
      </c>
      <c r="V32" s="218">
        <f t="shared" si="40"/>
        <v>0</v>
      </c>
      <c r="W32" s="218">
        <f t="shared" si="40"/>
        <v>0</v>
      </c>
      <c r="X32" s="218">
        <f t="shared" si="40"/>
        <v>0</v>
      </c>
      <c r="Y32" s="218">
        <f t="shared" si="40"/>
        <v>0</v>
      </c>
      <c r="Z32" s="218">
        <f t="shared" si="40"/>
        <v>0</v>
      </c>
      <c r="AA32" s="218">
        <f t="shared" si="40"/>
        <v>0</v>
      </c>
      <c r="AB32" s="218">
        <f t="shared" si="40"/>
        <v>0</v>
      </c>
      <c r="AC32" s="218">
        <f t="shared" si="40"/>
        <v>0</v>
      </c>
      <c r="AD32" s="218">
        <f t="shared" si="40"/>
        <v>0</v>
      </c>
      <c r="AE32" s="218">
        <f t="shared" si="40"/>
        <v>0</v>
      </c>
      <c r="AF32" s="218">
        <f t="shared" si="40"/>
        <v>0</v>
      </c>
      <c r="AG32" s="218">
        <f t="shared" si="40"/>
        <v>0</v>
      </c>
      <c r="AH32" s="218">
        <f t="shared" si="40"/>
        <v>0</v>
      </c>
      <c r="AI32" s="218">
        <f t="shared" si="40"/>
        <v>0</v>
      </c>
      <c r="AJ32" s="218">
        <f t="shared" si="40"/>
        <v>0</v>
      </c>
      <c r="AK32" s="218">
        <f t="shared" si="40"/>
        <v>0</v>
      </c>
    </row>
    <row r="33" spans="1:37" s="50" customFormat="1" x14ac:dyDescent="0.3">
      <c r="A33" s="232">
        <f t="shared" si="38"/>
        <v>2.1099999999999977</v>
      </c>
      <c r="B33" s="226" t="s">
        <v>169</v>
      </c>
      <c r="C33" s="229" t="s">
        <v>59</v>
      </c>
      <c r="D33" s="233" t="s">
        <v>176</v>
      </c>
      <c r="E33" s="300">
        <v>0</v>
      </c>
      <c r="F33" s="228" t="s">
        <v>6</v>
      </c>
      <c r="G33" s="301">
        <v>0</v>
      </c>
      <c r="H33" s="218">
        <f t="shared" si="39"/>
        <v>0</v>
      </c>
      <c r="I33" s="218">
        <f t="shared" si="40"/>
        <v>0</v>
      </c>
      <c r="J33" s="218">
        <f t="shared" si="40"/>
        <v>0</v>
      </c>
      <c r="K33" s="218">
        <f t="shared" si="40"/>
        <v>0</v>
      </c>
      <c r="L33" s="218">
        <f t="shared" si="40"/>
        <v>0</v>
      </c>
      <c r="M33" s="218">
        <f t="shared" si="40"/>
        <v>0</v>
      </c>
      <c r="N33" s="218">
        <f t="shared" si="40"/>
        <v>0</v>
      </c>
      <c r="O33" s="218">
        <f t="shared" si="40"/>
        <v>0</v>
      </c>
      <c r="P33" s="218">
        <f t="shared" si="40"/>
        <v>0</v>
      </c>
      <c r="Q33" s="218">
        <f t="shared" si="40"/>
        <v>0</v>
      </c>
      <c r="R33" s="218">
        <f t="shared" si="40"/>
        <v>0</v>
      </c>
      <c r="S33" s="218">
        <f t="shared" si="40"/>
        <v>0</v>
      </c>
      <c r="T33" s="218">
        <f t="shared" si="40"/>
        <v>0</v>
      </c>
      <c r="U33" s="218">
        <f t="shared" si="40"/>
        <v>0</v>
      </c>
      <c r="V33" s="218">
        <f t="shared" si="40"/>
        <v>0</v>
      </c>
      <c r="W33" s="218">
        <f t="shared" si="40"/>
        <v>0</v>
      </c>
      <c r="X33" s="218">
        <f t="shared" si="40"/>
        <v>0</v>
      </c>
      <c r="Y33" s="218">
        <f t="shared" si="40"/>
        <v>0</v>
      </c>
      <c r="Z33" s="218">
        <f t="shared" si="40"/>
        <v>0</v>
      </c>
      <c r="AA33" s="218">
        <f t="shared" si="40"/>
        <v>0</v>
      </c>
      <c r="AB33" s="218">
        <f t="shared" si="40"/>
        <v>0</v>
      </c>
      <c r="AC33" s="218">
        <f t="shared" si="40"/>
        <v>0</v>
      </c>
      <c r="AD33" s="218">
        <f t="shared" si="40"/>
        <v>0</v>
      </c>
      <c r="AE33" s="218">
        <f t="shared" si="40"/>
        <v>0</v>
      </c>
      <c r="AF33" s="218">
        <f t="shared" si="40"/>
        <v>0</v>
      </c>
      <c r="AG33" s="218">
        <f t="shared" si="40"/>
        <v>0</v>
      </c>
      <c r="AH33" s="218">
        <f t="shared" si="40"/>
        <v>0</v>
      </c>
      <c r="AI33" s="218">
        <f t="shared" si="40"/>
        <v>0</v>
      </c>
      <c r="AJ33" s="218">
        <f t="shared" si="40"/>
        <v>0</v>
      </c>
      <c r="AK33" s="218">
        <f t="shared" si="40"/>
        <v>0</v>
      </c>
    </row>
    <row r="34" spans="1:37" s="50" customFormat="1" x14ac:dyDescent="0.3">
      <c r="A34" s="232">
        <f t="shared" si="38"/>
        <v>2.1199999999999974</v>
      </c>
      <c r="B34" s="226" t="s">
        <v>170</v>
      </c>
      <c r="C34" s="227" t="s">
        <v>59</v>
      </c>
      <c r="D34" s="233" t="s">
        <v>176</v>
      </c>
      <c r="E34" s="300">
        <v>0</v>
      </c>
      <c r="F34" s="228" t="s">
        <v>6</v>
      </c>
      <c r="G34" s="301">
        <v>0</v>
      </c>
      <c r="H34" s="218">
        <f t="shared" si="39"/>
        <v>0</v>
      </c>
      <c r="I34" s="218">
        <f t="shared" si="40"/>
        <v>0</v>
      </c>
      <c r="J34" s="218">
        <f t="shared" si="40"/>
        <v>0</v>
      </c>
      <c r="K34" s="218">
        <f t="shared" si="40"/>
        <v>0</v>
      </c>
      <c r="L34" s="218">
        <f t="shared" si="40"/>
        <v>0</v>
      </c>
      <c r="M34" s="218">
        <f t="shared" si="40"/>
        <v>0</v>
      </c>
      <c r="N34" s="218">
        <f t="shared" si="40"/>
        <v>0</v>
      </c>
      <c r="O34" s="218">
        <f t="shared" si="40"/>
        <v>0</v>
      </c>
      <c r="P34" s="218">
        <f t="shared" si="40"/>
        <v>0</v>
      </c>
      <c r="Q34" s="218">
        <f t="shared" si="40"/>
        <v>0</v>
      </c>
      <c r="R34" s="218">
        <f t="shared" si="40"/>
        <v>0</v>
      </c>
      <c r="S34" s="218">
        <f t="shared" si="40"/>
        <v>0</v>
      </c>
      <c r="T34" s="218">
        <f t="shared" si="40"/>
        <v>0</v>
      </c>
      <c r="U34" s="218">
        <f t="shared" si="40"/>
        <v>0</v>
      </c>
      <c r="V34" s="218">
        <f t="shared" si="40"/>
        <v>0</v>
      </c>
      <c r="W34" s="218">
        <f t="shared" si="40"/>
        <v>0</v>
      </c>
      <c r="X34" s="218">
        <f t="shared" si="40"/>
        <v>0</v>
      </c>
      <c r="Y34" s="218">
        <f t="shared" si="40"/>
        <v>0</v>
      </c>
      <c r="Z34" s="218">
        <f t="shared" si="40"/>
        <v>0</v>
      </c>
      <c r="AA34" s="218">
        <f t="shared" si="40"/>
        <v>0</v>
      </c>
      <c r="AB34" s="218">
        <f t="shared" si="40"/>
        <v>0</v>
      </c>
      <c r="AC34" s="218">
        <f t="shared" si="40"/>
        <v>0</v>
      </c>
      <c r="AD34" s="218">
        <f t="shared" si="40"/>
        <v>0</v>
      </c>
      <c r="AE34" s="218">
        <f t="shared" si="40"/>
        <v>0</v>
      </c>
      <c r="AF34" s="218">
        <f t="shared" si="40"/>
        <v>0</v>
      </c>
      <c r="AG34" s="218">
        <f t="shared" si="40"/>
        <v>0</v>
      </c>
      <c r="AH34" s="218">
        <f t="shared" si="40"/>
        <v>0</v>
      </c>
      <c r="AI34" s="218">
        <f t="shared" si="40"/>
        <v>0</v>
      </c>
      <c r="AJ34" s="218">
        <f t="shared" si="40"/>
        <v>0</v>
      </c>
      <c r="AK34" s="218">
        <f t="shared" si="40"/>
        <v>0</v>
      </c>
    </row>
    <row r="35" spans="1:37" s="50" customFormat="1" x14ac:dyDescent="0.3">
      <c r="A35" s="232">
        <f t="shared" si="38"/>
        <v>2.1299999999999972</v>
      </c>
      <c r="B35" s="226" t="s">
        <v>171</v>
      </c>
      <c r="C35" s="227" t="s">
        <v>59</v>
      </c>
      <c r="D35" s="233" t="s">
        <v>176</v>
      </c>
      <c r="E35" s="300">
        <v>0</v>
      </c>
      <c r="F35" s="228" t="s">
        <v>6</v>
      </c>
      <c r="G35" s="301">
        <v>0</v>
      </c>
      <c r="H35" s="218">
        <f t="shared" si="39"/>
        <v>0</v>
      </c>
      <c r="I35" s="218">
        <f t="shared" si="40"/>
        <v>0</v>
      </c>
      <c r="J35" s="218">
        <f t="shared" si="40"/>
        <v>0</v>
      </c>
      <c r="K35" s="218">
        <f t="shared" si="40"/>
        <v>0</v>
      </c>
      <c r="L35" s="218">
        <f t="shared" si="40"/>
        <v>0</v>
      </c>
      <c r="M35" s="218">
        <f t="shared" si="40"/>
        <v>0</v>
      </c>
      <c r="N35" s="218">
        <f t="shared" si="40"/>
        <v>0</v>
      </c>
      <c r="O35" s="218">
        <f t="shared" si="40"/>
        <v>0</v>
      </c>
      <c r="P35" s="218">
        <f t="shared" si="40"/>
        <v>0</v>
      </c>
      <c r="Q35" s="218">
        <f t="shared" si="40"/>
        <v>0</v>
      </c>
      <c r="R35" s="218">
        <f t="shared" si="40"/>
        <v>0</v>
      </c>
      <c r="S35" s="218">
        <f t="shared" si="40"/>
        <v>0</v>
      </c>
      <c r="T35" s="218">
        <f t="shared" si="40"/>
        <v>0</v>
      </c>
      <c r="U35" s="218">
        <f t="shared" si="40"/>
        <v>0</v>
      </c>
      <c r="V35" s="218">
        <f t="shared" si="40"/>
        <v>0</v>
      </c>
      <c r="W35" s="218">
        <f t="shared" si="40"/>
        <v>0</v>
      </c>
      <c r="X35" s="218">
        <f t="shared" si="40"/>
        <v>0</v>
      </c>
      <c r="Y35" s="218">
        <f t="shared" si="40"/>
        <v>0</v>
      </c>
      <c r="Z35" s="218">
        <f t="shared" si="40"/>
        <v>0</v>
      </c>
      <c r="AA35" s="218">
        <f t="shared" si="40"/>
        <v>0</v>
      </c>
      <c r="AB35" s="218">
        <f t="shared" si="40"/>
        <v>0</v>
      </c>
      <c r="AC35" s="218">
        <f t="shared" si="40"/>
        <v>0</v>
      </c>
      <c r="AD35" s="218">
        <f t="shared" si="40"/>
        <v>0</v>
      </c>
      <c r="AE35" s="218">
        <f t="shared" si="40"/>
        <v>0</v>
      </c>
      <c r="AF35" s="218">
        <f t="shared" si="40"/>
        <v>0</v>
      </c>
      <c r="AG35" s="218">
        <f t="shared" si="40"/>
        <v>0</v>
      </c>
      <c r="AH35" s="218">
        <f t="shared" si="40"/>
        <v>0</v>
      </c>
      <c r="AI35" s="218">
        <f t="shared" si="40"/>
        <v>0</v>
      </c>
      <c r="AJ35" s="218">
        <f t="shared" si="40"/>
        <v>0</v>
      </c>
      <c r="AK35" s="218">
        <f t="shared" si="40"/>
        <v>0</v>
      </c>
    </row>
    <row r="36" spans="1:37" s="50" customFormat="1" ht="13.5" thickBot="1" x14ac:dyDescent="0.35">
      <c r="A36" s="232">
        <f t="shared" si="38"/>
        <v>2.139999999999997</v>
      </c>
      <c r="B36" s="226" t="s">
        <v>172</v>
      </c>
      <c r="C36" s="227" t="s">
        <v>59</v>
      </c>
      <c r="D36" s="233" t="s">
        <v>176</v>
      </c>
      <c r="E36" s="300">
        <v>0</v>
      </c>
      <c r="F36" s="228" t="s">
        <v>6</v>
      </c>
      <c r="G36" s="301">
        <v>0</v>
      </c>
      <c r="H36" s="218">
        <f t="shared" si="39"/>
        <v>0</v>
      </c>
      <c r="I36" s="218">
        <f t="shared" si="40"/>
        <v>0</v>
      </c>
      <c r="J36" s="218">
        <f t="shared" si="40"/>
        <v>0</v>
      </c>
      <c r="K36" s="218">
        <f t="shared" si="40"/>
        <v>0</v>
      </c>
      <c r="L36" s="218">
        <f t="shared" si="40"/>
        <v>0</v>
      </c>
      <c r="M36" s="218">
        <f t="shared" si="40"/>
        <v>0</v>
      </c>
      <c r="N36" s="218">
        <f t="shared" si="40"/>
        <v>0</v>
      </c>
      <c r="O36" s="218">
        <f t="shared" si="40"/>
        <v>0</v>
      </c>
      <c r="P36" s="218">
        <f t="shared" si="40"/>
        <v>0</v>
      </c>
      <c r="Q36" s="218">
        <f t="shared" si="40"/>
        <v>0</v>
      </c>
      <c r="R36" s="218">
        <f t="shared" si="40"/>
        <v>0</v>
      </c>
      <c r="S36" s="218">
        <f t="shared" si="40"/>
        <v>0</v>
      </c>
      <c r="T36" s="218">
        <f t="shared" si="40"/>
        <v>0</v>
      </c>
      <c r="U36" s="218">
        <f t="shared" si="40"/>
        <v>0</v>
      </c>
      <c r="V36" s="218">
        <f t="shared" si="40"/>
        <v>0</v>
      </c>
      <c r="W36" s="218">
        <f t="shared" si="40"/>
        <v>0</v>
      </c>
      <c r="X36" s="218">
        <f t="shared" si="40"/>
        <v>0</v>
      </c>
      <c r="Y36" s="218">
        <f t="shared" si="40"/>
        <v>0</v>
      </c>
      <c r="Z36" s="218">
        <f t="shared" si="40"/>
        <v>0</v>
      </c>
      <c r="AA36" s="218">
        <f t="shared" si="40"/>
        <v>0</v>
      </c>
      <c r="AB36" s="218">
        <f t="shared" si="40"/>
        <v>0</v>
      </c>
      <c r="AC36" s="218">
        <f t="shared" si="40"/>
        <v>0</v>
      </c>
      <c r="AD36" s="218">
        <f t="shared" si="40"/>
        <v>0</v>
      </c>
      <c r="AE36" s="218">
        <f t="shared" si="40"/>
        <v>0</v>
      </c>
      <c r="AF36" s="218">
        <f t="shared" si="40"/>
        <v>0</v>
      </c>
      <c r="AG36" s="218">
        <f t="shared" si="40"/>
        <v>0</v>
      </c>
      <c r="AH36" s="218">
        <f t="shared" si="40"/>
        <v>0</v>
      </c>
      <c r="AI36" s="218">
        <f t="shared" si="40"/>
        <v>0</v>
      </c>
      <c r="AJ36" s="218">
        <f t="shared" si="40"/>
        <v>0</v>
      </c>
      <c r="AK36" s="218">
        <f t="shared" si="40"/>
        <v>0</v>
      </c>
    </row>
    <row r="37" spans="1:37" s="54" customFormat="1" ht="15" thickBot="1" x14ac:dyDescent="0.4">
      <c r="A37" s="125"/>
      <c r="B37" s="29" t="s">
        <v>52</v>
      </c>
      <c r="C37" s="56"/>
      <c r="D37" s="56"/>
      <c r="E37" s="64"/>
      <c r="F37" s="64" t="s">
        <v>6</v>
      </c>
      <c r="G37" s="107">
        <f t="shared" ref="G37:AK37" si="41">SUM(G23:G36)</f>
        <v>0</v>
      </c>
      <c r="H37" s="107">
        <f t="shared" si="41"/>
        <v>0</v>
      </c>
      <c r="I37" s="107">
        <f t="shared" si="41"/>
        <v>0</v>
      </c>
      <c r="J37" s="107">
        <f t="shared" si="41"/>
        <v>0</v>
      </c>
      <c r="K37" s="107">
        <f t="shared" si="41"/>
        <v>0</v>
      </c>
      <c r="L37" s="107">
        <f t="shared" si="41"/>
        <v>0</v>
      </c>
      <c r="M37" s="107">
        <f t="shared" si="41"/>
        <v>0</v>
      </c>
      <c r="N37" s="107">
        <f t="shared" si="41"/>
        <v>0</v>
      </c>
      <c r="O37" s="107">
        <f t="shared" si="41"/>
        <v>0</v>
      </c>
      <c r="P37" s="107">
        <f t="shared" si="41"/>
        <v>0</v>
      </c>
      <c r="Q37" s="107">
        <f t="shared" si="41"/>
        <v>0</v>
      </c>
      <c r="R37" s="107">
        <f t="shared" si="41"/>
        <v>0</v>
      </c>
      <c r="S37" s="107">
        <f t="shared" si="41"/>
        <v>0</v>
      </c>
      <c r="T37" s="107">
        <f t="shared" si="41"/>
        <v>0</v>
      </c>
      <c r="U37" s="107">
        <f t="shared" si="41"/>
        <v>0</v>
      </c>
      <c r="V37" s="107">
        <f t="shared" si="41"/>
        <v>0</v>
      </c>
      <c r="W37" s="107">
        <f t="shared" si="41"/>
        <v>0</v>
      </c>
      <c r="X37" s="107">
        <f t="shared" si="41"/>
        <v>0</v>
      </c>
      <c r="Y37" s="107">
        <f t="shared" si="41"/>
        <v>0</v>
      </c>
      <c r="Z37" s="107">
        <f t="shared" si="41"/>
        <v>0</v>
      </c>
      <c r="AA37" s="107">
        <f t="shared" si="41"/>
        <v>0</v>
      </c>
      <c r="AB37" s="107">
        <f t="shared" si="41"/>
        <v>0</v>
      </c>
      <c r="AC37" s="107">
        <f t="shared" si="41"/>
        <v>0</v>
      </c>
      <c r="AD37" s="107">
        <f t="shared" si="41"/>
        <v>0</v>
      </c>
      <c r="AE37" s="107">
        <f t="shared" si="41"/>
        <v>0</v>
      </c>
      <c r="AF37" s="107">
        <f t="shared" si="41"/>
        <v>0</v>
      </c>
      <c r="AG37" s="107">
        <f t="shared" si="41"/>
        <v>0</v>
      </c>
      <c r="AH37" s="107">
        <f t="shared" si="41"/>
        <v>0</v>
      </c>
      <c r="AI37" s="107">
        <f t="shared" si="41"/>
        <v>0</v>
      </c>
      <c r="AJ37" s="107">
        <f t="shared" si="41"/>
        <v>0</v>
      </c>
      <c r="AK37" s="107">
        <f t="shared" si="41"/>
        <v>0</v>
      </c>
    </row>
    <row r="38" spans="1:37" ht="13.5" thickBot="1" x14ac:dyDescent="0.35">
      <c r="A38" s="57"/>
      <c r="B38" s="34"/>
      <c r="C38" s="34"/>
      <c r="D38" s="24"/>
      <c r="E38" s="40"/>
      <c r="F38" s="40"/>
      <c r="G38" s="108"/>
      <c r="H38" s="109"/>
      <c r="I38" s="11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row>
    <row r="39" spans="1:37" ht="24" thickBot="1" x14ac:dyDescent="0.35">
      <c r="A39" s="235" t="s">
        <v>181</v>
      </c>
      <c r="B39" s="36"/>
      <c r="C39" s="36"/>
      <c r="D39" s="58"/>
      <c r="E39" s="37"/>
      <c r="F39" s="37"/>
      <c r="G39" s="37"/>
      <c r="H39" s="111"/>
      <c r="I39" s="112"/>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100"/>
    </row>
    <row r="40" spans="1:37" s="48" customFormat="1" x14ac:dyDescent="0.3">
      <c r="A40" s="47">
        <v>4</v>
      </c>
      <c r="B40" s="32" t="s">
        <v>46</v>
      </c>
      <c r="C40" s="32"/>
      <c r="D40" s="32"/>
      <c r="E40" s="62"/>
      <c r="F40" s="62"/>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row>
    <row r="41" spans="1:37" s="50" customFormat="1" x14ac:dyDescent="0.3">
      <c r="A41" s="120">
        <f>A40+0.01</f>
        <v>4.01</v>
      </c>
      <c r="B41" s="28" t="s">
        <v>60</v>
      </c>
      <c r="C41" s="242" t="s">
        <v>182</v>
      </c>
      <c r="D41" s="241" t="s">
        <v>176</v>
      </c>
      <c r="E41" s="238"/>
      <c r="F41" s="237" t="s">
        <v>6</v>
      </c>
      <c r="G41" s="256">
        <v>0</v>
      </c>
      <c r="H41" s="256">
        <v>0</v>
      </c>
      <c r="I41" s="256">
        <v>0</v>
      </c>
      <c r="J41" s="256">
        <v>0</v>
      </c>
      <c r="K41" s="256">
        <v>0</v>
      </c>
      <c r="L41" s="256">
        <v>0</v>
      </c>
      <c r="M41" s="256">
        <v>0</v>
      </c>
      <c r="N41" s="256">
        <v>0</v>
      </c>
      <c r="O41" s="256">
        <v>0</v>
      </c>
      <c r="P41" s="256">
        <v>0</v>
      </c>
      <c r="Q41" s="256">
        <v>0</v>
      </c>
      <c r="R41" s="256">
        <v>0</v>
      </c>
      <c r="S41" s="256">
        <v>0</v>
      </c>
      <c r="T41" s="256">
        <v>0</v>
      </c>
      <c r="U41" s="256">
        <v>0</v>
      </c>
      <c r="V41" s="256">
        <v>0</v>
      </c>
      <c r="W41" s="256">
        <v>0</v>
      </c>
      <c r="X41" s="256">
        <v>0</v>
      </c>
      <c r="Y41" s="256">
        <v>0</v>
      </c>
      <c r="Z41" s="256">
        <v>0</v>
      </c>
      <c r="AA41" s="256">
        <v>0</v>
      </c>
      <c r="AB41" s="256">
        <v>0</v>
      </c>
      <c r="AC41" s="256">
        <v>0</v>
      </c>
      <c r="AD41" s="256">
        <v>0</v>
      </c>
      <c r="AE41" s="256">
        <v>0</v>
      </c>
      <c r="AF41" s="256">
        <v>0</v>
      </c>
      <c r="AG41" s="256">
        <v>0</v>
      </c>
      <c r="AH41" s="256">
        <v>0</v>
      </c>
      <c r="AI41" s="256">
        <v>0</v>
      </c>
      <c r="AJ41" s="256">
        <v>0</v>
      </c>
      <c r="AK41" s="256">
        <v>0</v>
      </c>
    </row>
    <row r="42" spans="1:37" s="50" customFormat="1" x14ac:dyDescent="0.3">
      <c r="A42" s="120">
        <f t="shared" ref="A42:A54" si="42">A41+0.01</f>
        <v>4.0199999999999996</v>
      </c>
      <c r="B42" s="28" t="s">
        <v>61</v>
      </c>
      <c r="C42" s="242" t="s">
        <v>182</v>
      </c>
      <c r="D42" s="241" t="s">
        <v>176</v>
      </c>
      <c r="E42" s="239"/>
      <c r="F42" s="237" t="s">
        <v>6</v>
      </c>
      <c r="G42" s="256">
        <v>0</v>
      </c>
      <c r="H42" s="256">
        <v>0</v>
      </c>
      <c r="I42" s="256">
        <v>0</v>
      </c>
      <c r="J42" s="256">
        <v>0</v>
      </c>
      <c r="K42" s="256">
        <v>0</v>
      </c>
      <c r="L42" s="256">
        <v>0</v>
      </c>
      <c r="M42" s="256">
        <v>0</v>
      </c>
      <c r="N42" s="256">
        <v>0</v>
      </c>
      <c r="O42" s="256">
        <v>0</v>
      </c>
      <c r="P42" s="256">
        <v>0</v>
      </c>
      <c r="Q42" s="256">
        <v>0</v>
      </c>
      <c r="R42" s="256">
        <v>0</v>
      </c>
      <c r="S42" s="256">
        <v>0</v>
      </c>
      <c r="T42" s="256">
        <v>0</v>
      </c>
      <c r="U42" s="256">
        <v>0</v>
      </c>
      <c r="V42" s="256">
        <v>0</v>
      </c>
      <c r="W42" s="256">
        <v>0</v>
      </c>
      <c r="X42" s="256">
        <v>0</v>
      </c>
      <c r="Y42" s="256">
        <v>0</v>
      </c>
      <c r="Z42" s="256">
        <v>0</v>
      </c>
      <c r="AA42" s="256">
        <v>0</v>
      </c>
      <c r="AB42" s="256">
        <v>0</v>
      </c>
      <c r="AC42" s="256">
        <v>0</v>
      </c>
      <c r="AD42" s="256">
        <v>0</v>
      </c>
      <c r="AE42" s="256">
        <v>0</v>
      </c>
      <c r="AF42" s="256">
        <v>0</v>
      </c>
      <c r="AG42" s="256">
        <v>0</v>
      </c>
      <c r="AH42" s="256">
        <v>0</v>
      </c>
      <c r="AI42" s="256">
        <v>0</v>
      </c>
      <c r="AJ42" s="256">
        <v>0</v>
      </c>
      <c r="AK42" s="256">
        <v>0</v>
      </c>
    </row>
    <row r="43" spans="1:37" s="50" customFormat="1" x14ac:dyDescent="0.3">
      <c r="A43" s="120">
        <f>A42+0.01</f>
        <v>4.0299999999999994</v>
      </c>
      <c r="B43" s="28" t="s">
        <v>62</v>
      </c>
      <c r="C43" s="242" t="s">
        <v>182</v>
      </c>
      <c r="D43" s="241" t="s">
        <v>176</v>
      </c>
      <c r="E43" s="239"/>
      <c r="F43" s="237" t="s">
        <v>6</v>
      </c>
      <c r="G43" s="256">
        <v>0</v>
      </c>
      <c r="H43" s="256">
        <v>0</v>
      </c>
      <c r="I43" s="256">
        <v>0</v>
      </c>
      <c r="J43" s="256">
        <v>0</v>
      </c>
      <c r="K43" s="256">
        <v>0</v>
      </c>
      <c r="L43" s="256">
        <v>0</v>
      </c>
      <c r="M43" s="256">
        <v>0</v>
      </c>
      <c r="N43" s="256">
        <v>0</v>
      </c>
      <c r="O43" s="256">
        <v>0</v>
      </c>
      <c r="P43" s="256">
        <v>0</v>
      </c>
      <c r="Q43" s="256">
        <v>0</v>
      </c>
      <c r="R43" s="256">
        <v>0</v>
      </c>
      <c r="S43" s="256">
        <v>0</v>
      </c>
      <c r="T43" s="256">
        <v>0</v>
      </c>
      <c r="U43" s="256">
        <v>0</v>
      </c>
      <c r="V43" s="256">
        <v>0</v>
      </c>
      <c r="W43" s="256">
        <v>0</v>
      </c>
      <c r="X43" s="256">
        <v>0</v>
      </c>
      <c r="Y43" s="256">
        <v>0</v>
      </c>
      <c r="Z43" s="256">
        <v>0</v>
      </c>
      <c r="AA43" s="256">
        <v>0</v>
      </c>
      <c r="AB43" s="256">
        <v>0</v>
      </c>
      <c r="AC43" s="256">
        <v>0</v>
      </c>
      <c r="AD43" s="256">
        <v>0</v>
      </c>
      <c r="AE43" s="256">
        <v>0</v>
      </c>
      <c r="AF43" s="256">
        <v>0</v>
      </c>
      <c r="AG43" s="256">
        <v>0</v>
      </c>
      <c r="AH43" s="256">
        <v>0</v>
      </c>
      <c r="AI43" s="256">
        <v>0</v>
      </c>
      <c r="AJ43" s="256">
        <v>0</v>
      </c>
      <c r="AK43" s="256">
        <v>0</v>
      </c>
    </row>
    <row r="44" spans="1:37" s="50" customFormat="1" x14ac:dyDescent="0.3">
      <c r="A44" s="120">
        <f t="shared" si="42"/>
        <v>4.0399999999999991</v>
      </c>
      <c r="B44" s="28" t="s">
        <v>63</v>
      </c>
      <c r="C44" s="242" t="s">
        <v>182</v>
      </c>
      <c r="D44" s="241" t="s">
        <v>176</v>
      </c>
      <c r="E44" s="239"/>
      <c r="F44" s="237" t="s">
        <v>6</v>
      </c>
      <c r="G44" s="256">
        <v>0</v>
      </c>
      <c r="H44" s="256">
        <v>0</v>
      </c>
      <c r="I44" s="256">
        <v>0</v>
      </c>
      <c r="J44" s="256">
        <v>0</v>
      </c>
      <c r="K44" s="256">
        <v>0</v>
      </c>
      <c r="L44" s="256">
        <v>0</v>
      </c>
      <c r="M44" s="256">
        <v>0</v>
      </c>
      <c r="N44" s="256">
        <v>0</v>
      </c>
      <c r="O44" s="256">
        <v>0</v>
      </c>
      <c r="P44" s="256">
        <v>0</v>
      </c>
      <c r="Q44" s="256">
        <v>0</v>
      </c>
      <c r="R44" s="256">
        <v>0</v>
      </c>
      <c r="S44" s="256">
        <v>0</v>
      </c>
      <c r="T44" s="256">
        <v>0</v>
      </c>
      <c r="U44" s="256">
        <v>0</v>
      </c>
      <c r="V44" s="256">
        <v>0</v>
      </c>
      <c r="W44" s="256">
        <v>0</v>
      </c>
      <c r="X44" s="256">
        <v>0</v>
      </c>
      <c r="Y44" s="256">
        <v>0</v>
      </c>
      <c r="Z44" s="256">
        <v>0</v>
      </c>
      <c r="AA44" s="256">
        <v>0</v>
      </c>
      <c r="AB44" s="256">
        <v>0</v>
      </c>
      <c r="AC44" s="256">
        <v>0</v>
      </c>
      <c r="AD44" s="256">
        <v>0</v>
      </c>
      <c r="AE44" s="256">
        <v>0</v>
      </c>
      <c r="AF44" s="256">
        <v>0</v>
      </c>
      <c r="AG44" s="256">
        <v>0</v>
      </c>
      <c r="AH44" s="256">
        <v>0</v>
      </c>
      <c r="AI44" s="256">
        <v>0</v>
      </c>
      <c r="AJ44" s="256">
        <v>0</v>
      </c>
      <c r="AK44" s="256">
        <v>0</v>
      </c>
    </row>
    <row r="45" spans="1:37" s="50" customFormat="1" x14ac:dyDescent="0.3">
      <c r="A45" s="120">
        <f t="shared" si="42"/>
        <v>4.0499999999999989</v>
      </c>
      <c r="B45" s="28" t="s">
        <v>64</v>
      </c>
      <c r="C45" s="242" t="s">
        <v>182</v>
      </c>
      <c r="D45" s="241" t="s">
        <v>176</v>
      </c>
      <c r="E45" s="239"/>
      <c r="F45" s="237" t="s">
        <v>6</v>
      </c>
      <c r="G45" s="256">
        <v>0</v>
      </c>
      <c r="H45" s="256">
        <v>0</v>
      </c>
      <c r="I45" s="256">
        <v>0</v>
      </c>
      <c r="J45" s="256">
        <v>0</v>
      </c>
      <c r="K45" s="256">
        <v>0</v>
      </c>
      <c r="L45" s="256">
        <v>0</v>
      </c>
      <c r="M45" s="256">
        <v>0</v>
      </c>
      <c r="N45" s="256">
        <v>0</v>
      </c>
      <c r="O45" s="256">
        <v>0</v>
      </c>
      <c r="P45" s="256">
        <v>0</v>
      </c>
      <c r="Q45" s="256">
        <v>0</v>
      </c>
      <c r="R45" s="256">
        <v>0</v>
      </c>
      <c r="S45" s="256">
        <v>0</v>
      </c>
      <c r="T45" s="256">
        <v>0</v>
      </c>
      <c r="U45" s="256">
        <v>0</v>
      </c>
      <c r="V45" s="256">
        <v>0</v>
      </c>
      <c r="W45" s="256">
        <v>0</v>
      </c>
      <c r="X45" s="256">
        <v>0</v>
      </c>
      <c r="Y45" s="256">
        <v>0</v>
      </c>
      <c r="Z45" s="256">
        <v>0</v>
      </c>
      <c r="AA45" s="256">
        <v>0</v>
      </c>
      <c r="AB45" s="256">
        <v>0</v>
      </c>
      <c r="AC45" s="256">
        <v>0</v>
      </c>
      <c r="AD45" s="256">
        <v>0</v>
      </c>
      <c r="AE45" s="256">
        <v>0</v>
      </c>
      <c r="AF45" s="256">
        <v>0</v>
      </c>
      <c r="AG45" s="256">
        <v>0</v>
      </c>
      <c r="AH45" s="256">
        <v>0</v>
      </c>
      <c r="AI45" s="256">
        <v>0</v>
      </c>
      <c r="AJ45" s="256">
        <v>0</v>
      </c>
      <c r="AK45" s="256">
        <v>0</v>
      </c>
    </row>
    <row r="46" spans="1:37" s="50" customFormat="1" x14ac:dyDescent="0.3">
      <c r="A46" s="120">
        <f t="shared" si="42"/>
        <v>4.0599999999999987</v>
      </c>
      <c r="B46" s="28" t="s">
        <v>65</v>
      </c>
      <c r="C46" s="242" t="s">
        <v>182</v>
      </c>
      <c r="D46" s="241" t="s">
        <v>176</v>
      </c>
      <c r="E46" s="239"/>
      <c r="F46" s="237" t="s">
        <v>6</v>
      </c>
      <c r="G46" s="256">
        <v>0</v>
      </c>
      <c r="H46" s="256">
        <v>0</v>
      </c>
      <c r="I46" s="256">
        <v>0</v>
      </c>
      <c r="J46" s="256">
        <v>0</v>
      </c>
      <c r="K46" s="256">
        <v>0</v>
      </c>
      <c r="L46" s="256">
        <v>0</v>
      </c>
      <c r="M46" s="256">
        <v>0</v>
      </c>
      <c r="N46" s="256">
        <v>0</v>
      </c>
      <c r="O46" s="256">
        <v>0</v>
      </c>
      <c r="P46" s="256">
        <v>0</v>
      </c>
      <c r="Q46" s="256">
        <v>0</v>
      </c>
      <c r="R46" s="256">
        <v>0</v>
      </c>
      <c r="S46" s="256">
        <v>0</v>
      </c>
      <c r="T46" s="256">
        <v>0</v>
      </c>
      <c r="U46" s="256">
        <v>0</v>
      </c>
      <c r="V46" s="256">
        <v>0</v>
      </c>
      <c r="W46" s="256">
        <v>0</v>
      </c>
      <c r="X46" s="256">
        <v>0</v>
      </c>
      <c r="Y46" s="256">
        <v>0</v>
      </c>
      <c r="Z46" s="256">
        <v>0</v>
      </c>
      <c r="AA46" s="256">
        <v>0</v>
      </c>
      <c r="AB46" s="256">
        <v>0</v>
      </c>
      <c r="AC46" s="256">
        <v>0</v>
      </c>
      <c r="AD46" s="256">
        <v>0</v>
      </c>
      <c r="AE46" s="256">
        <v>0</v>
      </c>
      <c r="AF46" s="256">
        <v>0</v>
      </c>
      <c r="AG46" s="256">
        <v>0</v>
      </c>
      <c r="AH46" s="256">
        <v>0</v>
      </c>
      <c r="AI46" s="256">
        <v>0</v>
      </c>
      <c r="AJ46" s="256">
        <v>0</v>
      </c>
      <c r="AK46" s="256">
        <v>0</v>
      </c>
    </row>
    <row r="47" spans="1:37" s="50" customFormat="1" x14ac:dyDescent="0.3">
      <c r="A47" s="120">
        <f t="shared" si="42"/>
        <v>4.0699999999999985</v>
      </c>
      <c r="B47" s="28" t="s">
        <v>66</v>
      </c>
      <c r="C47" s="242" t="s">
        <v>182</v>
      </c>
      <c r="D47" s="241" t="s">
        <v>176</v>
      </c>
      <c r="E47" s="239"/>
      <c r="F47" s="237" t="s">
        <v>6</v>
      </c>
      <c r="G47" s="256">
        <v>0</v>
      </c>
      <c r="H47" s="256">
        <v>0</v>
      </c>
      <c r="I47" s="256">
        <v>0</v>
      </c>
      <c r="J47" s="256">
        <v>0</v>
      </c>
      <c r="K47" s="256">
        <v>0</v>
      </c>
      <c r="L47" s="256">
        <v>0</v>
      </c>
      <c r="M47" s="256">
        <v>0</v>
      </c>
      <c r="N47" s="256">
        <v>0</v>
      </c>
      <c r="O47" s="256">
        <v>0</v>
      </c>
      <c r="P47" s="256">
        <v>0</v>
      </c>
      <c r="Q47" s="256">
        <v>0</v>
      </c>
      <c r="R47" s="256">
        <v>0</v>
      </c>
      <c r="S47" s="256">
        <v>0</v>
      </c>
      <c r="T47" s="256">
        <v>0</v>
      </c>
      <c r="U47" s="256">
        <v>0</v>
      </c>
      <c r="V47" s="256">
        <v>0</v>
      </c>
      <c r="W47" s="256">
        <v>0</v>
      </c>
      <c r="X47" s="256">
        <v>0</v>
      </c>
      <c r="Y47" s="256">
        <v>0</v>
      </c>
      <c r="Z47" s="256">
        <v>0</v>
      </c>
      <c r="AA47" s="256">
        <v>0</v>
      </c>
      <c r="AB47" s="256">
        <v>0</v>
      </c>
      <c r="AC47" s="256">
        <v>0</v>
      </c>
      <c r="AD47" s="256">
        <v>0</v>
      </c>
      <c r="AE47" s="256">
        <v>0</v>
      </c>
      <c r="AF47" s="256">
        <v>0</v>
      </c>
      <c r="AG47" s="256">
        <v>0</v>
      </c>
      <c r="AH47" s="256">
        <v>0</v>
      </c>
      <c r="AI47" s="256">
        <v>0</v>
      </c>
      <c r="AJ47" s="256">
        <v>0</v>
      </c>
      <c r="AK47" s="256">
        <v>0</v>
      </c>
    </row>
    <row r="48" spans="1:37" s="50" customFormat="1" x14ac:dyDescent="0.3">
      <c r="A48" s="120">
        <f t="shared" si="42"/>
        <v>4.0799999999999983</v>
      </c>
      <c r="B48" s="28" t="s">
        <v>67</v>
      </c>
      <c r="C48" s="242" t="s">
        <v>182</v>
      </c>
      <c r="D48" s="241" t="s">
        <v>176</v>
      </c>
      <c r="E48" s="239"/>
      <c r="F48" s="237" t="s">
        <v>6</v>
      </c>
      <c r="G48" s="256">
        <v>0</v>
      </c>
      <c r="H48" s="256">
        <v>0</v>
      </c>
      <c r="I48" s="256">
        <v>0</v>
      </c>
      <c r="J48" s="256">
        <v>0</v>
      </c>
      <c r="K48" s="256">
        <v>0</v>
      </c>
      <c r="L48" s="256">
        <v>0</v>
      </c>
      <c r="M48" s="256">
        <v>0</v>
      </c>
      <c r="N48" s="256">
        <v>0</v>
      </c>
      <c r="O48" s="256">
        <v>0</v>
      </c>
      <c r="P48" s="256">
        <v>0</v>
      </c>
      <c r="Q48" s="256">
        <v>0</v>
      </c>
      <c r="R48" s="256">
        <v>0</v>
      </c>
      <c r="S48" s="256">
        <v>0</v>
      </c>
      <c r="T48" s="256">
        <v>0</v>
      </c>
      <c r="U48" s="256">
        <v>0</v>
      </c>
      <c r="V48" s="256">
        <v>0</v>
      </c>
      <c r="W48" s="256">
        <v>0</v>
      </c>
      <c r="X48" s="256">
        <v>0</v>
      </c>
      <c r="Y48" s="256">
        <v>0</v>
      </c>
      <c r="Z48" s="256">
        <v>0</v>
      </c>
      <c r="AA48" s="256">
        <v>0</v>
      </c>
      <c r="AB48" s="256">
        <v>0</v>
      </c>
      <c r="AC48" s="256">
        <v>0</v>
      </c>
      <c r="AD48" s="256">
        <v>0</v>
      </c>
      <c r="AE48" s="256">
        <v>0</v>
      </c>
      <c r="AF48" s="256">
        <v>0</v>
      </c>
      <c r="AG48" s="256">
        <v>0</v>
      </c>
      <c r="AH48" s="256">
        <v>0</v>
      </c>
      <c r="AI48" s="256">
        <v>0</v>
      </c>
      <c r="AJ48" s="256">
        <v>0</v>
      </c>
      <c r="AK48" s="256">
        <v>0</v>
      </c>
    </row>
    <row r="49" spans="1:37" s="50" customFormat="1" x14ac:dyDescent="0.3">
      <c r="A49" s="120">
        <f t="shared" si="42"/>
        <v>4.0899999999999981</v>
      </c>
      <c r="B49" s="28" t="s">
        <v>68</v>
      </c>
      <c r="C49" s="242" t="s">
        <v>182</v>
      </c>
      <c r="D49" s="241" t="s">
        <v>176</v>
      </c>
      <c r="E49" s="239"/>
      <c r="F49" s="237" t="s">
        <v>6</v>
      </c>
      <c r="G49" s="256">
        <v>0</v>
      </c>
      <c r="H49" s="256">
        <v>0</v>
      </c>
      <c r="I49" s="256">
        <v>0</v>
      </c>
      <c r="J49" s="256">
        <v>0</v>
      </c>
      <c r="K49" s="256">
        <v>0</v>
      </c>
      <c r="L49" s="256">
        <v>0</v>
      </c>
      <c r="M49" s="256">
        <v>0</v>
      </c>
      <c r="N49" s="256">
        <v>0</v>
      </c>
      <c r="O49" s="256">
        <v>0</v>
      </c>
      <c r="P49" s="256">
        <v>0</v>
      </c>
      <c r="Q49" s="256">
        <v>0</v>
      </c>
      <c r="R49" s="256">
        <v>0</v>
      </c>
      <c r="S49" s="256">
        <v>0</v>
      </c>
      <c r="T49" s="256">
        <v>0</v>
      </c>
      <c r="U49" s="256">
        <v>0</v>
      </c>
      <c r="V49" s="256">
        <v>0</v>
      </c>
      <c r="W49" s="256">
        <v>0</v>
      </c>
      <c r="X49" s="256">
        <v>0</v>
      </c>
      <c r="Y49" s="256">
        <v>0</v>
      </c>
      <c r="Z49" s="256">
        <v>0</v>
      </c>
      <c r="AA49" s="256">
        <v>0</v>
      </c>
      <c r="AB49" s="256">
        <v>0</v>
      </c>
      <c r="AC49" s="256">
        <v>0</v>
      </c>
      <c r="AD49" s="256">
        <v>0</v>
      </c>
      <c r="AE49" s="256">
        <v>0</v>
      </c>
      <c r="AF49" s="256">
        <v>0</v>
      </c>
      <c r="AG49" s="256">
        <v>0</v>
      </c>
      <c r="AH49" s="256">
        <v>0</v>
      </c>
      <c r="AI49" s="256">
        <v>0</v>
      </c>
      <c r="AJ49" s="256">
        <v>0</v>
      </c>
      <c r="AK49" s="256">
        <v>0</v>
      </c>
    </row>
    <row r="50" spans="1:37" s="50" customFormat="1" x14ac:dyDescent="0.3">
      <c r="A50" s="120">
        <f t="shared" si="42"/>
        <v>4.0999999999999979</v>
      </c>
      <c r="B50" s="28" t="s">
        <v>69</v>
      </c>
      <c r="C50" s="242" t="s">
        <v>182</v>
      </c>
      <c r="D50" s="241" t="s">
        <v>176</v>
      </c>
      <c r="E50" s="239"/>
      <c r="F50" s="237" t="s">
        <v>6</v>
      </c>
      <c r="G50" s="256">
        <v>0</v>
      </c>
      <c r="H50" s="256">
        <v>0</v>
      </c>
      <c r="I50" s="256">
        <v>0</v>
      </c>
      <c r="J50" s="256">
        <v>0</v>
      </c>
      <c r="K50" s="256">
        <v>0</v>
      </c>
      <c r="L50" s="256">
        <v>0</v>
      </c>
      <c r="M50" s="256">
        <v>0</v>
      </c>
      <c r="N50" s="256">
        <v>0</v>
      </c>
      <c r="O50" s="256">
        <v>0</v>
      </c>
      <c r="P50" s="256">
        <v>0</v>
      </c>
      <c r="Q50" s="256">
        <v>0</v>
      </c>
      <c r="R50" s="256">
        <v>0</v>
      </c>
      <c r="S50" s="256">
        <v>0</v>
      </c>
      <c r="T50" s="256">
        <v>0</v>
      </c>
      <c r="U50" s="256">
        <v>0</v>
      </c>
      <c r="V50" s="256">
        <v>0</v>
      </c>
      <c r="W50" s="256">
        <v>0</v>
      </c>
      <c r="X50" s="256">
        <v>0</v>
      </c>
      <c r="Y50" s="256">
        <v>0</v>
      </c>
      <c r="Z50" s="256">
        <v>0</v>
      </c>
      <c r="AA50" s="256">
        <v>0</v>
      </c>
      <c r="AB50" s="256">
        <v>0</v>
      </c>
      <c r="AC50" s="256">
        <v>0</v>
      </c>
      <c r="AD50" s="256">
        <v>0</v>
      </c>
      <c r="AE50" s="256">
        <v>0</v>
      </c>
      <c r="AF50" s="256">
        <v>0</v>
      </c>
      <c r="AG50" s="256">
        <v>0</v>
      </c>
      <c r="AH50" s="256">
        <v>0</v>
      </c>
      <c r="AI50" s="256">
        <v>0</v>
      </c>
      <c r="AJ50" s="256">
        <v>0</v>
      </c>
      <c r="AK50" s="256">
        <v>0</v>
      </c>
    </row>
    <row r="51" spans="1:37" s="50" customFormat="1" x14ac:dyDescent="0.3">
      <c r="A51" s="232">
        <f t="shared" si="42"/>
        <v>4.1099999999999977</v>
      </c>
      <c r="B51" s="226" t="s">
        <v>69</v>
      </c>
      <c r="C51" s="242" t="s">
        <v>182</v>
      </c>
      <c r="D51" s="241" t="s">
        <v>176</v>
      </c>
      <c r="E51" s="239"/>
      <c r="F51" s="237" t="s">
        <v>6</v>
      </c>
      <c r="G51" s="256">
        <v>0</v>
      </c>
      <c r="H51" s="256">
        <v>0</v>
      </c>
      <c r="I51" s="256">
        <v>0</v>
      </c>
      <c r="J51" s="256">
        <v>0</v>
      </c>
      <c r="K51" s="256">
        <v>0</v>
      </c>
      <c r="L51" s="256">
        <v>0</v>
      </c>
      <c r="M51" s="256">
        <v>0</v>
      </c>
      <c r="N51" s="256">
        <v>0</v>
      </c>
      <c r="O51" s="256">
        <v>0</v>
      </c>
      <c r="P51" s="256">
        <v>0</v>
      </c>
      <c r="Q51" s="256">
        <v>0</v>
      </c>
      <c r="R51" s="256">
        <v>0</v>
      </c>
      <c r="S51" s="256">
        <v>0</v>
      </c>
      <c r="T51" s="256">
        <v>0</v>
      </c>
      <c r="U51" s="256">
        <v>0</v>
      </c>
      <c r="V51" s="256">
        <v>0</v>
      </c>
      <c r="W51" s="256">
        <v>0</v>
      </c>
      <c r="X51" s="256">
        <v>0</v>
      </c>
      <c r="Y51" s="256">
        <v>0</v>
      </c>
      <c r="Z51" s="256">
        <v>0</v>
      </c>
      <c r="AA51" s="256">
        <v>0</v>
      </c>
      <c r="AB51" s="256">
        <v>0</v>
      </c>
      <c r="AC51" s="256">
        <v>0</v>
      </c>
      <c r="AD51" s="256">
        <v>0</v>
      </c>
      <c r="AE51" s="256">
        <v>0</v>
      </c>
      <c r="AF51" s="256">
        <v>0</v>
      </c>
      <c r="AG51" s="256">
        <v>0</v>
      </c>
      <c r="AH51" s="256">
        <v>0</v>
      </c>
      <c r="AI51" s="256">
        <v>0</v>
      </c>
      <c r="AJ51" s="256">
        <v>0</v>
      </c>
      <c r="AK51" s="256">
        <v>0</v>
      </c>
    </row>
    <row r="52" spans="1:37" s="50" customFormat="1" x14ac:dyDescent="0.3">
      <c r="A52" s="232">
        <f t="shared" si="42"/>
        <v>4.1199999999999974</v>
      </c>
      <c r="B52" s="226" t="s">
        <v>69</v>
      </c>
      <c r="C52" s="242" t="s">
        <v>182</v>
      </c>
      <c r="D52" s="241" t="s">
        <v>176</v>
      </c>
      <c r="E52" s="239"/>
      <c r="F52" s="237" t="s">
        <v>6</v>
      </c>
      <c r="G52" s="256">
        <v>0</v>
      </c>
      <c r="H52" s="256">
        <v>0</v>
      </c>
      <c r="I52" s="256">
        <v>0</v>
      </c>
      <c r="J52" s="256">
        <v>0</v>
      </c>
      <c r="K52" s="256">
        <v>0</v>
      </c>
      <c r="L52" s="256">
        <v>0</v>
      </c>
      <c r="M52" s="256">
        <v>0</v>
      </c>
      <c r="N52" s="256">
        <v>0</v>
      </c>
      <c r="O52" s="256">
        <v>0</v>
      </c>
      <c r="P52" s="256">
        <v>0</v>
      </c>
      <c r="Q52" s="256">
        <v>0</v>
      </c>
      <c r="R52" s="256">
        <v>0</v>
      </c>
      <c r="S52" s="256">
        <v>0</v>
      </c>
      <c r="T52" s="256">
        <v>0</v>
      </c>
      <c r="U52" s="256">
        <v>0</v>
      </c>
      <c r="V52" s="256">
        <v>0</v>
      </c>
      <c r="W52" s="256">
        <v>0</v>
      </c>
      <c r="X52" s="256">
        <v>0</v>
      </c>
      <c r="Y52" s="256">
        <v>0</v>
      </c>
      <c r="Z52" s="256">
        <v>0</v>
      </c>
      <c r="AA52" s="256">
        <v>0</v>
      </c>
      <c r="AB52" s="256">
        <v>0</v>
      </c>
      <c r="AC52" s="256">
        <v>0</v>
      </c>
      <c r="AD52" s="256">
        <v>0</v>
      </c>
      <c r="AE52" s="256">
        <v>0</v>
      </c>
      <c r="AF52" s="256">
        <v>0</v>
      </c>
      <c r="AG52" s="256">
        <v>0</v>
      </c>
      <c r="AH52" s="256">
        <v>0</v>
      </c>
      <c r="AI52" s="256">
        <v>0</v>
      </c>
      <c r="AJ52" s="256">
        <v>0</v>
      </c>
      <c r="AK52" s="256">
        <v>0</v>
      </c>
    </row>
    <row r="53" spans="1:37" s="50" customFormat="1" x14ac:dyDescent="0.3">
      <c r="A53" s="232">
        <f t="shared" si="42"/>
        <v>4.1299999999999972</v>
      </c>
      <c r="B53" s="226" t="s">
        <v>69</v>
      </c>
      <c r="C53" s="242" t="s">
        <v>182</v>
      </c>
      <c r="D53" s="241" t="s">
        <v>176</v>
      </c>
      <c r="E53" s="239"/>
      <c r="F53" s="237" t="s">
        <v>6</v>
      </c>
      <c r="G53" s="256">
        <v>0</v>
      </c>
      <c r="H53" s="256">
        <v>0</v>
      </c>
      <c r="I53" s="256">
        <v>0</v>
      </c>
      <c r="J53" s="256">
        <v>0</v>
      </c>
      <c r="K53" s="256">
        <v>0</v>
      </c>
      <c r="L53" s="256">
        <v>0</v>
      </c>
      <c r="M53" s="256">
        <v>0</v>
      </c>
      <c r="N53" s="256">
        <v>0</v>
      </c>
      <c r="O53" s="256">
        <v>0</v>
      </c>
      <c r="P53" s="256">
        <v>0</v>
      </c>
      <c r="Q53" s="256">
        <v>0</v>
      </c>
      <c r="R53" s="256">
        <v>0</v>
      </c>
      <c r="S53" s="256">
        <v>0</v>
      </c>
      <c r="T53" s="256">
        <v>0</v>
      </c>
      <c r="U53" s="256">
        <v>0</v>
      </c>
      <c r="V53" s="256">
        <v>0</v>
      </c>
      <c r="W53" s="256">
        <v>0</v>
      </c>
      <c r="X53" s="256">
        <v>0</v>
      </c>
      <c r="Y53" s="256">
        <v>0</v>
      </c>
      <c r="Z53" s="256">
        <v>0</v>
      </c>
      <c r="AA53" s="256">
        <v>0</v>
      </c>
      <c r="AB53" s="256">
        <v>0</v>
      </c>
      <c r="AC53" s="256">
        <v>0</v>
      </c>
      <c r="AD53" s="256">
        <v>0</v>
      </c>
      <c r="AE53" s="256">
        <v>0</v>
      </c>
      <c r="AF53" s="256">
        <v>0</v>
      </c>
      <c r="AG53" s="256">
        <v>0</v>
      </c>
      <c r="AH53" s="256">
        <v>0</v>
      </c>
      <c r="AI53" s="256">
        <v>0</v>
      </c>
      <c r="AJ53" s="256">
        <v>0</v>
      </c>
      <c r="AK53" s="256">
        <v>0</v>
      </c>
    </row>
    <row r="54" spans="1:37" s="50" customFormat="1" ht="13.5" thickBot="1" x14ac:dyDescent="0.35">
      <c r="A54" s="232">
        <f t="shared" si="42"/>
        <v>4.139999999999997</v>
      </c>
      <c r="B54" s="226" t="s">
        <v>69</v>
      </c>
      <c r="C54" s="242" t="s">
        <v>182</v>
      </c>
      <c r="D54" s="241" t="s">
        <v>176</v>
      </c>
      <c r="E54" s="240"/>
      <c r="F54" s="237" t="s">
        <v>6</v>
      </c>
      <c r="G54" s="256">
        <v>0</v>
      </c>
      <c r="H54" s="256">
        <v>0</v>
      </c>
      <c r="I54" s="256">
        <v>0</v>
      </c>
      <c r="J54" s="256">
        <v>0</v>
      </c>
      <c r="K54" s="256">
        <v>0</v>
      </c>
      <c r="L54" s="256">
        <v>0</v>
      </c>
      <c r="M54" s="256">
        <v>0</v>
      </c>
      <c r="N54" s="256">
        <v>0</v>
      </c>
      <c r="O54" s="256">
        <v>0</v>
      </c>
      <c r="P54" s="256">
        <v>0</v>
      </c>
      <c r="Q54" s="256">
        <v>0</v>
      </c>
      <c r="R54" s="256">
        <v>0</v>
      </c>
      <c r="S54" s="256">
        <v>0</v>
      </c>
      <c r="T54" s="256">
        <v>0</v>
      </c>
      <c r="U54" s="256">
        <v>0</v>
      </c>
      <c r="V54" s="256">
        <v>0</v>
      </c>
      <c r="W54" s="256">
        <v>0</v>
      </c>
      <c r="X54" s="256">
        <v>0</v>
      </c>
      <c r="Y54" s="256">
        <v>0</v>
      </c>
      <c r="Z54" s="256">
        <v>0</v>
      </c>
      <c r="AA54" s="256">
        <v>0</v>
      </c>
      <c r="AB54" s="256">
        <v>0</v>
      </c>
      <c r="AC54" s="256">
        <v>0</v>
      </c>
      <c r="AD54" s="256">
        <v>0</v>
      </c>
      <c r="AE54" s="256">
        <v>0</v>
      </c>
      <c r="AF54" s="256">
        <v>0</v>
      </c>
      <c r="AG54" s="256">
        <v>0</v>
      </c>
      <c r="AH54" s="256">
        <v>0</v>
      </c>
      <c r="AI54" s="256">
        <v>0</v>
      </c>
      <c r="AJ54" s="256">
        <v>0</v>
      </c>
      <c r="AK54" s="256">
        <v>0</v>
      </c>
    </row>
    <row r="55" spans="1:37" s="50" customFormat="1" ht="13.5" thickBot="1" x14ac:dyDescent="0.35">
      <c r="A55" s="126"/>
      <c r="B55" s="29" t="s">
        <v>50</v>
      </c>
      <c r="C55" s="51"/>
      <c r="D55" s="51"/>
      <c r="E55" s="113"/>
      <c r="F55" s="106"/>
      <c r="G55" s="114">
        <f>SUM(G41:G54)</f>
        <v>0</v>
      </c>
      <c r="H55" s="302">
        <f t="shared" ref="H55:AK55" si="43">SUM(H41:H54)</f>
        <v>0</v>
      </c>
      <c r="I55" s="302">
        <f t="shared" si="43"/>
        <v>0</v>
      </c>
      <c r="J55" s="302">
        <f t="shared" si="43"/>
        <v>0</v>
      </c>
      <c r="K55" s="302">
        <f t="shared" si="43"/>
        <v>0</v>
      </c>
      <c r="L55" s="302">
        <f t="shared" si="43"/>
        <v>0</v>
      </c>
      <c r="M55" s="302">
        <f t="shared" si="43"/>
        <v>0</v>
      </c>
      <c r="N55" s="302">
        <f t="shared" si="43"/>
        <v>0</v>
      </c>
      <c r="O55" s="302">
        <f t="shared" si="43"/>
        <v>0</v>
      </c>
      <c r="P55" s="302">
        <f t="shared" si="43"/>
        <v>0</v>
      </c>
      <c r="Q55" s="302">
        <f t="shared" si="43"/>
        <v>0</v>
      </c>
      <c r="R55" s="302">
        <f t="shared" si="43"/>
        <v>0</v>
      </c>
      <c r="S55" s="302">
        <f t="shared" si="43"/>
        <v>0</v>
      </c>
      <c r="T55" s="302">
        <f t="shared" si="43"/>
        <v>0</v>
      </c>
      <c r="U55" s="302">
        <f t="shared" si="43"/>
        <v>0</v>
      </c>
      <c r="V55" s="302">
        <f t="shared" si="43"/>
        <v>0</v>
      </c>
      <c r="W55" s="302">
        <f t="shared" si="43"/>
        <v>0</v>
      </c>
      <c r="X55" s="302">
        <f t="shared" si="43"/>
        <v>0</v>
      </c>
      <c r="Y55" s="302">
        <f t="shared" si="43"/>
        <v>0</v>
      </c>
      <c r="Z55" s="302">
        <f t="shared" si="43"/>
        <v>0</v>
      </c>
      <c r="AA55" s="302">
        <f t="shared" si="43"/>
        <v>0</v>
      </c>
      <c r="AB55" s="302">
        <f t="shared" si="43"/>
        <v>0</v>
      </c>
      <c r="AC55" s="302">
        <f t="shared" si="43"/>
        <v>0</v>
      </c>
      <c r="AD55" s="302">
        <f t="shared" si="43"/>
        <v>0</v>
      </c>
      <c r="AE55" s="302">
        <f t="shared" si="43"/>
        <v>0</v>
      </c>
      <c r="AF55" s="302">
        <f t="shared" si="43"/>
        <v>0</v>
      </c>
      <c r="AG55" s="302">
        <f t="shared" si="43"/>
        <v>0</v>
      </c>
      <c r="AH55" s="302">
        <f t="shared" si="43"/>
        <v>0</v>
      </c>
      <c r="AI55" s="302">
        <f t="shared" si="43"/>
        <v>0</v>
      </c>
      <c r="AJ55" s="302">
        <f t="shared" si="43"/>
        <v>0</v>
      </c>
      <c r="AK55" s="302">
        <f t="shared" si="43"/>
        <v>0</v>
      </c>
    </row>
    <row r="56" spans="1:37" x14ac:dyDescent="0.3">
      <c r="A56" s="57"/>
      <c r="B56" s="34"/>
      <c r="C56" s="34"/>
      <c r="D56" s="24"/>
      <c r="E56" s="40"/>
      <c r="F56" s="40"/>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row>
    <row r="57" spans="1:37" s="48" customFormat="1" x14ac:dyDescent="0.3">
      <c r="A57" s="47">
        <v>5</v>
      </c>
      <c r="B57" s="32" t="s">
        <v>47</v>
      </c>
      <c r="C57" s="32"/>
      <c r="D57" s="32"/>
      <c r="E57" s="62"/>
      <c r="F57" s="62"/>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row>
    <row r="58" spans="1:37" s="50" customFormat="1" ht="78" x14ac:dyDescent="0.3">
      <c r="A58" s="120">
        <f>A57+0.01</f>
        <v>5.01</v>
      </c>
      <c r="B58" s="28" t="s">
        <v>60</v>
      </c>
      <c r="C58" s="262" t="s">
        <v>187</v>
      </c>
      <c r="D58" s="261" t="s">
        <v>188</v>
      </c>
      <c r="E58" s="257"/>
      <c r="F58" s="248" t="s">
        <v>6</v>
      </c>
      <c r="G58" s="256">
        <v>0</v>
      </c>
      <c r="H58" s="256">
        <v>0</v>
      </c>
      <c r="I58" s="256">
        <v>0</v>
      </c>
      <c r="J58" s="256">
        <v>0</v>
      </c>
      <c r="K58" s="256">
        <v>0</v>
      </c>
      <c r="L58" s="256">
        <v>0</v>
      </c>
      <c r="M58" s="256">
        <v>0</v>
      </c>
      <c r="N58" s="256">
        <v>0</v>
      </c>
      <c r="O58" s="256">
        <v>0</v>
      </c>
      <c r="P58" s="256">
        <v>0</v>
      </c>
      <c r="Q58" s="256">
        <v>0</v>
      </c>
      <c r="R58" s="256">
        <v>0</v>
      </c>
      <c r="S58" s="256">
        <v>0</v>
      </c>
      <c r="T58" s="256">
        <v>0</v>
      </c>
      <c r="U58" s="256">
        <v>0</v>
      </c>
      <c r="V58" s="256">
        <v>0</v>
      </c>
      <c r="W58" s="256">
        <v>0</v>
      </c>
      <c r="X58" s="256">
        <v>0</v>
      </c>
      <c r="Y58" s="256">
        <v>0</v>
      </c>
      <c r="Z58" s="256">
        <v>0</v>
      </c>
      <c r="AA58" s="256">
        <v>0</v>
      </c>
      <c r="AB58" s="256">
        <v>0</v>
      </c>
      <c r="AC58" s="256">
        <v>0</v>
      </c>
      <c r="AD58" s="256">
        <v>0</v>
      </c>
      <c r="AE58" s="256">
        <v>0</v>
      </c>
      <c r="AF58" s="256">
        <v>0</v>
      </c>
      <c r="AG58" s="256">
        <v>0</v>
      </c>
      <c r="AH58" s="256">
        <v>0</v>
      </c>
      <c r="AI58" s="256">
        <v>0</v>
      </c>
      <c r="AJ58" s="256">
        <v>0</v>
      </c>
      <c r="AK58" s="256">
        <v>0</v>
      </c>
    </row>
    <row r="59" spans="1:37" s="50" customFormat="1" x14ac:dyDescent="0.3">
      <c r="A59" s="120">
        <f t="shared" ref="A59:A72" si="44">A58+0.01</f>
        <v>5.0199999999999996</v>
      </c>
      <c r="B59" s="28" t="s">
        <v>61</v>
      </c>
      <c r="C59" s="251" t="s">
        <v>189</v>
      </c>
      <c r="D59" s="250" t="s">
        <v>176</v>
      </c>
      <c r="E59" s="258"/>
      <c r="F59" s="248" t="s">
        <v>6</v>
      </c>
      <c r="G59" s="256">
        <v>0</v>
      </c>
      <c r="H59" s="256">
        <v>0</v>
      </c>
      <c r="I59" s="256">
        <v>0</v>
      </c>
      <c r="J59" s="256">
        <v>0</v>
      </c>
      <c r="K59" s="256">
        <v>0</v>
      </c>
      <c r="L59" s="256">
        <v>0</v>
      </c>
      <c r="M59" s="256">
        <v>0</v>
      </c>
      <c r="N59" s="256">
        <v>0</v>
      </c>
      <c r="O59" s="256">
        <v>0</v>
      </c>
      <c r="P59" s="256">
        <v>0</v>
      </c>
      <c r="Q59" s="256">
        <v>0</v>
      </c>
      <c r="R59" s="256">
        <v>0</v>
      </c>
      <c r="S59" s="256">
        <v>0</v>
      </c>
      <c r="T59" s="256">
        <v>0</v>
      </c>
      <c r="U59" s="256">
        <v>0</v>
      </c>
      <c r="V59" s="256">
        <v>0</v>
      </c>
      <c r="W59" s="256">
        <v>0</v>
      </c>
      <c r="X59" s="256">
        <v>0</v>
      </c>
      <c r="Y59" s="256">
        <v>0</v>
      </c>
      <c r="Z59" s="256">
        <v>0</v>
      </c>
      <c r="AA59" s="256">
        <v>0</v>
      </c>
      <c r="AB59" s="256">
        <v>0</v>
      </c>
      <c r="AC59" s="256">
        <v>0</v>
      </c>
      <c r="AD59" s="256">
        <v>0</v>
      </c>
      <c r="AE59" s="256">
        <v>0</v>
      </c>
      <c r="AF59" s="256">
        <v>0</v>
      </c>
      <c r="AG59" s="256">
        <v>0</v>
      </c>
      <c r="AH59" s="256">
        <v>0</v>
      </c>
      <c r="AI59" s="256">
        <v>0</v>
      </c>
      <c r="AJ59" s="256">
        <v>0</v>
      </c>
      <c r="AK59" s="256">
        <v>0</v>
      </c>
    </row>
    <row r="60" spans="1:37" s="50" customFormat="1" x14ac:dyDescent="0.3">
      <c r="A60" s="120">
        <f t="shared" si="44"/>
        <v>5.0299999999999994</v>
      </c>
      <c r="B60" s="28" t="s">
        <v>62</v>
      </c>
      <c r="C60" s="251" t="s">
        <v>190</v>
      </c>
      <c r="D60" s="250" t="s">
        <v>176</v>
      </c>
      <c r="E60" s="258"/>
      <c r="F60" s="248" t="s">
        <v>6</v>
      </c>
      <c r="G60" s="256">
        <v>0</v>
      </c>
      <c r="H60" s="256">
        <v>0</v>
      </c>
      <c r="I60" s="256">
        <v>0</v>
      </c>
      <c r="J60" s="256">
        <v>0</v>
      </c>
      <c r="K60" s="256">
        <v>0</v>
      </c>
      <c r="L60" s="256">
        <v>0</v>
      </c>
      <c r="M60" s="256">
        <v>0</v>
      </c>
      <c r="N60" s="256">
        <v>0</v>
      </c>
      <c r="O60" s="256">
        <v>0</v>
      </c>
      <c r="P60" s="256">
        <v>0</v>
      </c>
      <c r="Q60" s="256">
        <v>0</v>
      </c>
      <c r="R60" s="256">
        <v>0</v>
      </c>
      <c r="S60" s="256">
        <v>0</v>
      </c>
      <c r="T60" s="256">
        <v>0</v>
      </c>
      <c r="U60" s="256">
        <v>0</v>
      </c>
      <c r="V60" s="256">
        <v>0</v>
      </c>
      <c r="W60" s="256">
        <v>0</v>
      </c>
      <c r="X60" s="256">
        <v>0</v>
      </c>
      <c r="Y60" s="256">
        <v>0</v>
      </c>
      <c r="Z60" s="256">
        <v>0</v>
      </c>
      <c r="AA60" s="256">
        <v>0</v>
      </c>
      <c r="AB60" s="256">
        <v>0</v>
      </c>
      <c r="AC60" s="256">
        <v>0</v>
      </c>
      <c r="AD60" s="256">
        <v>0</v>
      </c>
      <c r="AE60" s="256">
        <v>0</v>
      </c>
      <c r="AF60" s="256">
        <v>0</v>
      </c>
      <c r="AG60" s="256">
        <v>0</v>
      </c>
      <c r="AH60" s="256">
        <v>0</v>
      </c>
      <c r="AI60" s="256">
        <v>0</v>
      </c>
      <c r="AJ60" s="256">
        <v>0</v>
      </c>
      <c r="AK60" s="256">
        <v>0</v>
      </c>
    </row>
    <row r="61" spans="1:37" s="50" customFormat="1" x14ac:dyDescent="0.3">
      <c r="A61" s="120">
        <f t="shared" si="44"/>
        <v>5.0399999999999991</v>
      </c>
      <c r="B61" s="28" t="s">
        <v>63</v>
      </c>
      <c r="C61" s="251" t="s">
        <v>191</v>
      </c>
      <c r="D61" s="250" t="s">
        <v>176</v>
      </c>
      <c r="E61" s="258"/>
      <c r="F61" s="248" t="s">
        <v>6</v>
      </c>
      <c r="G61" s="256">
        <v>0</v>
      </c>
      <c r="H61" s="256">
        <v>0</v>
      </c>
      <c r="I61" s="256">
        <v>0</v>
      </c>
      <c r="J61" s="256">
        <v>0</v>
      </c>
      <c r="K61" s="256">
        <v>0</v>
      </c>
      <c r="L61" s="256">
        <v>0</v>
      </c>
      <c r="M61" s="256">
        <v>0</v>
      </c>
      <c r="N61" s="256">
        <v>0</v>
      </c>
      <c r="O61" s="256">
        <v>0</v>
      </c>
      <c r="P61" s="256">
        <v>0</v>
      </c>
      <c r="Q61" s="256">
        <v>0</v>
      </c>
      <c r="R61" s="256">
        <v>0</v>
      </c>
      <c r="S61" s="256">
        <v>0</v>
      </c>
      <c r="T61" s="256">
        <v>0</v>
      </c>
      <c r="U61" s="256">
        <v>0</v>
      </c>
      <c r="V61" s="256">
        <v>0</v>
      </c>
      <c r="W61" s="256">
        <v>0</v>
      </c>
      <c r="X61" s="256">
        <v>0</v>
      </c>
      <c r="Y61" s="256">
        <v>0</v>
      </c>
      <c r="Z61" s="256">
        <v>0</v>
      </c>
      <c r="AA61" s="256">
        <v>0</v>
      </c>
      <c r="AB61" s="256">
        <v>0</v>
      </c>
      <c r="AC61" s="256">
        <v>0</v>
      </c>
      <c r="AD61" s="256">
        <v>0</v>
      </c>
      <c r="AE61" s="256">
        <v>0</v>
      </c>
      <c r="AF61" s="256">
        <v>0</v>
      </c>
      <c r="AG61" s="256">
        <v>0</v>
      </c>
      <c r="AH61" s="256">
        <v>0</v>
      </c>
      <c r="AI61" s="256">
        <v>0</v>
      </c>
      <c r="AJ61" s="256">
        <v>0</v>
      </c>
      <c r="AK61" s="256">
        <v>0</v>
      </c>
    </row>
    <row r="62" spans="1:37" s="50" customFormat="1" x14ac:dyDescent="0.3">
      <c r="A62" s="120">
        <f t="shared" si="44"/>
        <v>5.0499999999999989</v>
      </c>
      <c r="B62" s="28" t="s">
        <v>64</v>
      </c>
      <c r="C62" s="251" t="s">
        <v>192</v>
      </c>
      <c r="D62" s="250" t="s">
        <v>176</v>
      </c>
      <c r="E62" s="258"/>
      <c r="F62" s="248" t="s">
        <v>6</v>
      </c>
      <c r="G62" s="256">
        <v>0</v>
      </c>
      <c r="H62" s="256">
        <v>0</v>
      </c>
      <c r="I62" s="256">
        <v>0</v>
      </c>
      <c r="J62" s="256">
        <v>0</v>
      </c>
      <c r="K62" s="256">
        <v>0</v>
      </c>
      <c r="L62" s="256">
        <v>0</v>
      </c>
      <c r="M62" s="256">
        <v>0</v>
      </c>
      <c r="N62" s="256">
        <v>0</v>
      </c>
      <c r="O62" s="256">
        <v>0</v>
      </c>
      <c r="P62" s="256">
        <v>0</v>
      </c>
      <c r="Q62" s="256">
        <v>0</v>
      </c>
      <c r="R62" s="256">
        <v>0</v>
      </c>
      <c r="S62" s="256">
        <v>0</v>
      </c>
      <c r="T62" s="256">
        <v>0</v>
      </c>
      <c r="U62" s="256">
        <v>0</v>
      </c>
      <c r="V62" s="256">
        <v>0</v>
      </c>
      <c r="W62" s="256">
        <v>0</v>
      </c>
      <c r="X62" s="256">
        <v>0</v>
      </c>
      <c r="Y62" s="256">
        <v>0</v>
      </c>
      <c r="Z62" s="256">
        <v>0</v>
      </c>
      <c r="AA62" s="256">
        <v>0</v>
      </c>
      <c r="AB62" s="256">
        <v>0</v>
      </c>
      <c r="AC62" s="256">
        <v>0</v>
      </c>
      <c r="AD62" s="256">
        <v>0</v>
      </c>
      <c r="AE62" s="256">
        <v>0</v>
      </c>
      <c r="AF62" s="256">
        <v>0</v>
      </c>
      <c r="AG62" s="256">
        <v>0</v>
      </c>
      <c r="AH62" s="256">
        <v>0</v>
      </c>
      <c r="AI62" s="256">
        <v>0</v>
      </c>
      <c r="AJ62" s="256">
        <v>0</v>
      </c>
      <c r="AK62" s="256">
        <v>0</v>
      </c>
    </row>
    <row r="63" spans="1:37" s="50" customFormat="1" x14ac:dyDescent="0.3">
      <c r="A63" s="120">
        <f t="shared" si="44"/>
        <v>5.0599999999999987</v>
      </c>
      <c r="B63" s="28" t="s">
        <v>65</v>
      </c>
      <c r="C63" s="251" t="s">
        <v>193</v>
      </c>
      <c r="D63" s="250" t="s">
        <v>176</v>
      </c>
      <c r="E63" s="258"/>
      <c r="F63" s="248" t="s">
        <v>6</v>
      </c>
      <c r="G63" s="256">
        <v>0</v>
      </c>
      <c r="H63" s="256">
        <v>0</v>
      </c>
      <c r="I63" s="256">
        <v>0</v>
      </c>
      <c r="J63" s="256">
        <v>0</v>
      </c>
      <c r="K63" s="256">
        <v>0</v>
      </c>
      <c r="L63" s="256">
        <v>0</v>
      </c>
      <c r="M63" s="256">
        <v>0</v>
      </c>
      <c r="N63" s="256">
        <v>0</v>
      </c>
      <c r="O63" s="256">
        <v>0</v>
      </c>
      <c r="P63" s="256">
        <v>0</v>
      </c>
      <c r="Q63" s="256">
        <v>0</v>
      </c>
      <c r="R63" s="256">
        <v>0</v>
      </c>
      <c r="S63" s="256">
        <v>0</v>
      </c>
      <c r="T63" s="256">
        <v>0</v>
      </c>
      <c r="U63" s="256">
        <v>0</v>
      </c>
      <c r="V63" s="256">
        <v>0</v>
      </c>
      <c r="W63" s="256">
        <v>0</v>
      </c>
      <c r="X63" s="256">
        <v>0</v>
      </c>
      <c r="Y63" s="256">
        <v>0</v>
      </c>
      <c r="Z63" s="256">
        <v>0</v>
      </c>
      <c r="AA63" s="256">
        <v>0</v>
      </c>
      <c r="AB63" s="256">
        <v>0</v>
      </c>
      <c r="AC63" s="256">
        <v>0</v>
      </c>
      <c r="AD63" s="256">
        <v>0</v>
      </c>
      <c r="AE63" s="256">
        <v>0</v>
      </c>
      <c r="AF63" s="256">
        <v>0</v>
      </c>
      <c r="AG63" s="256">
        <v>0</v>
      </c>
      <c r="AH63" s="256">
        <v>0</v>
      </c>
      <c r="AI63" s="256">
        <v>0</v>
      </c>
      <c r="AJ63" s="256">
        <v>0</v>
      </c>
      <c r="AK63" s="256">
        <v>0</v>
      </c>
    </row>
    <row r="64" spans="1:37" s="50" customFormat="1" x14ac:dyDescent="0.3">
      <c r="A64" s="120">
        <f t="shared" si="44"/>
        <v>5.0699999999999985</v>
      </c>
      <c r="B64" s="28" t="s">
        <v>66</v>
      </c>
      <c r="C64" s="251" t="s">
        <v>194</v>
      </c>
      <c r="D64" s="250" t="s">
        <v>176</v>
      </c>
      <c r="E64" s="258"/>
      <c r="F64" s="248" t="s">
        <v>6</v>
      </c>
      <c r="G64" s="256">
        <v>0</v>
      </c>
      <c r="H64" s="256">
        <v>0</v>
      </c>
      <c r="I64" s="256">
        <v>0</v>
      </c>
      <c r="J64" s="256">
        <v>0</v>
      </c>
      <c r="K64" s="256">
        <v>0</v>
      </c>
      <c r="L64" s="256">
        <v>0</v>
      </c>
      <c r="M64" s="256">
        <v>0</v>
      </c>
      <c r="N64" s="256">
        <v>0</v>
      </c>
      <c r="O64" s="256">
        <v>0</v>
      </c>
      <c r="P64" s="256">
        <v>0</v>
      </c>
      <c r="Q64" s="256">
        <v>0</v>
      </c>
      <c r="R64" s="256">
        <v>0</v>
      </c>
      <c r="S64" s="256">
        <v>0</v>
      </c>
      <c r="T64" s="256">
        <v>0</v>
      </c>
      <c r="U64" s="256">
        <v>0</v>
      </c>
      <c r="V64" s="256">
        <v>0</v>
      </c>
      <c r="W64" s="256">
        <v>0</v>
      </c>
      <c r="X64" s="256">
        <v>0</v>
      </c>
      <c r="Y64" s="256">
        <v>0</v>
      </c>
      <c r="Z64" s="256">
        <v>0</v>
      </c>
      <c r="AA64" s="256">
        <v>0</v>
      </c>
      <c r="AB64" s="256">
        <v>0</v>
      </c>
      <c r="AC64" s="256">
        <v>0</v>
      </c>
      <c r="AD64" s="256">
        <v>0</v>
      </c>
      <c r="AE64" s="256">
        <v>0</v>
      </c>
      <c r="AF64" s="256">
        <v>0</v>
      </c>
      <c r="AG64" s="256">
        <v>0</v>
      </c>
      <c r="AH64" s="256">
        <v>0</v>
      </c>
      <c r="AI64" s="256">
        <v>0</v>
      </c>
      <c r="AJ64" s="256">
        <v>0</v>
      </c>
      <c r="AK64" s="256">
        <v>0</v>
      </c>
    </row>
    <row r="65" spans="1:37" s="50" customFormat="1" x14ac:dyDescent="0.3">
      <c r="A65" s="120">
        <f t="shared" si="44"/>
        <v>5.0799999999999983</v>
      </c>
      <c r="B65" s="28" t="s">
        <v>67</v>
      </c>
      <c r="C65" s="250" t="s">
        <v>195</v>
      </c>
      <c r="D65" s="250" t="s">
        <v>176</v>
      </c>
      <c r="E65" s="258"/>
      <c r="F65" s="248" t="s">
        <v>6</v>
      </c>
      <c r="G65" s="256">
        <v>0</v>
      </c>
      <c r="H65" s="256">
        <v>0</v>
      </c>
      <c r="I65" s="256">
        <v>0</v>
      </c>
      <c r="J65" s="256">
        <v>0</v>
      </c>
      <c r="K65" s="256">
        <v>0</v>
      </c>
      <c r="L65" s="256">
        <v>0</v>
      </c>
      <c r="M65" s="256">
        <v>0</v>
      </c>
      <c r="N65" s="256">
        <v>0</v>
      </c>
      <c r="O65" s="256">
        <v>0</v>
      </c>
      <c r="P65" s="256">
        <v>0</v>
      </c>
      <c r="Q65" s="256">
        <v>0</v>
      </c>
      <c r="R65" s="256">
        <v>0</v>
      </c>
      <c r="S65" s="256">
        <v>0</v>
      </c>
      <c r="T65" s="256">
        <v>0</v>
      </c>
      <c r="U65" s="256">
        <v>0</v>
      </c>
      <c r="V65" s="256">
        <v>0</v>
      </c>
      <c r="W65" s="256">
        <v>0</v>
      </c>
      <c r="X65" s="256">
        <v>0</v>
      </c>
      <c r="Y65" s="256">
        <v>0</v>
      </c>
      <c r="Z65" s="256">
        <v>0</v>
      </c>
      <c r="AA65" s="256">
        <v>0</v>
      </c>
      <c r="AB65" s="256">
        <v>0</v>
      </c>
      <c r="AC65" s="256">
        <v>0</v>
      </c>
      <c r="AD65" s="256">
        <v>0</v>
      </c>
      <c r="AE65" s="256">
        <v>0</v>
      </c>
      <c r="AF65" s="256">
        <v>0</v>
      </c>
      <c r="AG65" s="256">
        <v>0</v>
      </c>
      <c r="AH65" s="256">
        <v>0</v>
      </c>
      <c r="AI65" s="256">
        <v>0</v>
      </c>
      <c r="AJ65" s="256">
        <v>0</v>
      </c>
      <c r="AK65" s="256">
        <v>0</v>
      </c>
    </row>
    <row r="66" spans="1:37" s="50" customFormat="1" x14ac:dyDescent="0.3">
      <c r="A66" s="120">
        <f t="shared" si="44"/>
        <v>5.0899999999999981</v>
      </c>
      <c r="B66" s="28" t="s">
        <v>68</v>
      </c>
      <c r="C66" s="250" t="s">
        <v>196</v>
      </c>
      <c r="D66" s="250" t="s">
        <v>176</v>
      </c>
      <c r="E66" s="258"/>
      <c r="F66" s="248" t="s">
        <v>6</v>
      </c>
      <c r="G66" s="256">
        <v>0</v>
      </c>
      <c r="H66" s="256">
        <v>0</v>
      </c>
      <c r="I66" s="256">
        <v>0</v>
      </c>
      <c r="J66" s="256">
        <v>0</v>
      </c>
      <c r="K66" s="256">
        <v>0</v>
      </c>
      <c r="L66" s="256">
        <v>0</v>
      </c>
      <c r="M66" s="256">
        <v>0</v>
      </c>
      <c r="N66" s="256">
        <v>0</v>
      </c>
      <c r="O66" s="256">
        <v>0</v>
      </c>
      <c r="P66" s="256">
        <v>0</v>
      </c>
      <c r="Q66" s="256">
        <v>0</v>
      </c>
      <c r="R66" s="256">
        <v>0</v>
      </c>
      <c r="S66" s="256">
        <v>0</v>
      </c>
      <c r="T66" s="256">
        <v>0</v>
      </c>
      <c r="U66" s="256">
        <v>0</v>
      </c>
      <c r="V66" s="256">
        <v>0</v>
      </c>
      <c r="W66" s="256">
        <v>0</v>
      </c>
      <c r="X66" s="256">
        <v>0</v>
      </c>
      <c r="Y66" s="256">
        <v>0</v>
      </c>
      <c r="Z66" s="256">
        <v>0</v>
      </c>
      <c r="AA66" s="256">
        <v>0</v>
      </c>
      <c r="AB66" s="256">
        <v>0</v>
      </c>
      <c r="AC66" s="256">
        <v>0</v>
      </c>
      <c r="AD66" s="256">
        <v>0</v>
      </c>
      <c r="AE66" s="256">
        <v>0</v>
      </c>
      <c r="AF66" s="256">
        <v>0</v>
      </c>
      <c r="AG66" s="256">
        <v>0</v>
      </c>
      <c r="AH66" s="256">
        <v>0</v>
      </c>
      <c r="AI66" s="256">
        <v>0</v>
      </c>
      <c r="AJ66" s="256">
        <v>0</v>
      </c>
      <c r="AK66" s="256">
        <v>0</v>
      </c>
    </row>
    <row r="67" spans="1:37" s="50" customFormat="1" x14ac:dyDescent="0.3">
      <c r="A67" s="120">
        <f t="shared" si="44"/>
        <v>5.0999999999999979</v>
      </c>
      <c r="B67" s="236" t="s">
        <v>69</v>
      </c>
      <c r="C67" s="250" t="s">
        <v>197</v>
      </c>
      <c r="D67" s="250" t="s">
        <v>198</v>
      </c>
      <c r="E67" s="258"/>
      <c r="F67" s="248" t="s">
        <v>6</v>
      </c>
      <c r="G67" s="256">
        <v>0</v>
      </c>
      <c r="H67" s="256">
        <v>0</v>
      </c>
      <c r="I67" s="256">
        <v>0</v>
      </c>
      <c r="J67" s="256">
        <v>0</v>
      </c>
      <c r="K67" s="256">
        <v>0</v>
      </c>
      <c r="L67" s="256">
        <v>0</v>
      </c>
      <c r="M67" s="256">
        <v>0</v>
      </c>
      <c r="N67" s="256">
        <v>0</v>
      </c>
      <c r="O67" s="256">
        <v>0</v>
      </c>
      <c r="P67" s="256">
        <v>0</v>
      </c>
      <c r="Q67" s="256">
        <v>0</v>
      </c>
      <c r="R67" s="256">
        <v>0</v>
      </c>
      <c r="S67" s="256">
        <v>0</v>
      </c>
      <c r="T67" s="256">
        <v>0</v>
      </c>
      <c r="U67" s="256">
        <v>0</v>
      </c>
      <c r="V67" s="256">
        <v>0</v>
      </c>
      <c r="W67" s="256">
        <v>0</v>
      </c>
      <c r="X67" s="256">
        <v>0</v>
      </c>
      <c r="Y67" s="256">
        <v>0</v>
      </c>
      <c r="Z67" s="256">
        <v>0</v>
      </c>
      <c r="AA67" s="256">
        <v>0</v>
      </c>
      <c r="AB67" s="256">
        <v>0</v>
      </c>
      <c r="AC67" s="256">
        <v>0</v>
      </c>
      <c r="AD67" s="256">
        <v>0</v>
      </c>
      <c r="AE67" s="256">
        <v>0</v>
      </c>
      <c r="AF67" s="256">
        <v>0</v>
      </c>
      <c r="AG67" s="256">
        <v>0</v>
      </c>
      <c r="AH67" s="256">
        <v>0</v>
      </c>
      <c r="AI67" s="256">
        <v>0</v>
      </c>
      <c r="AJ67" s="256">
        <v>0</v>
      </c>
      <c r="AK67" s="256">
        <v>0</v>
      </c>
    </row>
    <row r="68" spans="1:37" s="50" customFormat="1" x14ac:dyDescent="0.3">
      <c r="A68" s="120">
        <f t="shared" si="44"/>
        <v>5.1099999999999977</v>
      </c>
      <c r="B68" s="236" t="s">
        <v>183</v>
      </c>
      <c r="C68" s="250" t="s">
        <v>59</v>
      </c>
      <c r="D68" s="250" t="s">
        <v>176</v>
      </c>
      <c r="E68" s="258"/>
      <c r="F68" s="248" t="s">
        <v>6</v>
      </c>
      <c r="G68" s="256">
        <v>0</v>
      </c>
      <c r="H68" s="256">
        <v>0</v>
      </c>
      <c r="I68" s="256">
        <v>0</v>
      </c>
      <c r="J68" s="256">
        <v>0</v>
      </c>
      <c r="K68" s="256">
        <v>0</v>
      </c>
      <c r="L68" s="256">
        <v>0</v>
      </c>
      <c r="M68" s="256">
        <v>0</v>
      </c>
      <c r="N68" s="256">
        <v>0</v>
      </c>
      <c r="O68" s="256">
        <v>0</v>
      </c>
      <c r="P68" s="256">
        <v>0</v>
      </c>
      <c r="Q68" s="256">
        <v>0</v>
      </c>
      <c r="R68" s="256">
        <v>0</v>
      </c>
      <c r="S68" s="256">
        <v>0</v>
      </c>
      <c r="T68" s="256">
        <v>0</v>
      </c>
      <c r="U68" s="256">
        <v>0</v>
      </c>
      <c r="V68" s="256">
        <v>0</v>
      </c>
      <c r="W68" s="256">
        <v>0</v>
      </c>
      <c r="X68" s="256">
        <v>0</v>
      </c>
      <c r="Y68" s="256">
        <v>0</v>
      </c>
      <c r="Z68" s="256">
        <v>0</v>
      </c>
      <c r="AA68" s="256">
        <v>0</v>
      </c>
      <c r="AB68" s="256">
        <v>0</v>
      </c>
      <c r="AC68" s="256">
        <v>0</v>
      </c>
      <c r="AD68" s="256">
        <v>0</v>
      </c>
      <c r="AE68" s="256">
        <v>0</v>
      </c>
      <c r="AF68" s="256">
        <v>0</v>
      </c>
      <c r="AG68" s="256">
        <v>0</v>
      </c>
      <c r="AH68" s="256">
        <v>0</v>
      </c>
      <c r="AI68" s="256">
        <v>0</v>
      </c>
      <c r="AJ68" s="256">
        <v>0</v>
      </c>
      <c r="AK68" s="256">
        <v>0</v>
      </c>
    </row>
    <row r="69" spans="1:37" s="50" customFormat="1" x14ac:dyDescent="0.3">
      <c r="A69" s="120">
        <f t="shared" si="44"/>
        <v>5.1199999999999974</v>
      </c>
      <c r="B69" s="236" t="s">
        <v>184</v>
      </c>
      <c r="C69" s="250" t="s">
        <v>59</v>
      </c>
      <c r="D69" s="250" t="s">
        <v>176</v>
      </c>
      <c r="E69" s="258"/>
      <c r="F69" s="248" t="s">
        <v>6</v>
      </c>
      <c r="G69" s="256">
        <v>0</v>
      </c>
      <c r="H69" s="256">
        <v>0</v>
      </c>
      <c r="I69" s="256">
        <v>0</v>
      </c>
      <c r="J69" s="256">
        <v>0</v>
      </c>
      <c r="K69" s="256">
        <v>0</v>
      </c>
      <c r="L69" s="256">
        <v>0</v>
      </c>
      <c r="M69" s="256">
        <v>0</v>
      </c>
      <c r="N69" s="256">
        <v>0</v>
      </c>
      <c r="O69" s="256">
        <v>0</v>
      </c>
      <c r="P69" s="256">
        <v>0</v>
      </c>
      <c r="Q69" s="256">
        <v>0</v>
      </c>
      <c r="R69" s="256">
        <v>0</v>
      </c>
      <c r="S69" s="256">
        <v>0</v>
      </c>
      <c r="T69" s="256">
        <v>0</v>
      </c>
      <c r="U69" s="256">
        <v>0</v>
      </c>
      <c r="V69" s="256">
        <v>0</v>
      </c>
      <c r="W69" s="256">
        <v>0</v>
      </c>
      <c r="X69" s="256">
        <v>0</v>
      </c>
      <c r="Y69" s="256">
        <v>0</v>
      </c>
      <c r="Z69" s="256">
        <v>0</v>
      </c>
      <c r="AA69" s="256">
        <v>0</v>
      </c>
      <c r="AB69" s="256">
        <v>0</v>
      </c>
      <c r="AC69" s="256">
        <v>0</v>
      </c>
      <c r="AD69" s="256">
        <v>0</v>
      </c>
      <c r="AE69" s="256">
        <v>0</v>
      </c>
      <c r="AF69" s="256">
        <v>0</v>
      </c>
      <c r="AG69" s="256">
        <v>0</v>
      </c>
      <c r="AH69" s="256">
        <v>0</v>
      </c>
      <c r="AI69" s="256">
        <v>0</v>
      </c>
      <c r="AJ69" s="256">
        <v>0</v>
      </c>
      <c r="AK69" s="256">
        <v>0</v>
      </c>
    </row>
    <row r="70" spans="1:37" s="50" customFormat="1" x14ac:dyDescent="0.3">
      <c r="A70" s="244">
        <f t="shared" si="44"/>
        <v>5.1299999999999972</v>
      </c>
      <c r="B70" s="243" t="s">
        <v>185</v>
      </c>
      <c r="C70" s="251" t="s">
        <v>59</v>
      </c>
      <c r="D70" s="250" t="s">
        <v>176</v>
      </c>
      <c r="E70" s="258"/>
      <c r="F70" s="248" t="s">
        <v>6</v>
      </c>
      <c r="G70" s="256">
        <v>0</v>
      </c>
      <c r="H70" s="256">
        <v>0</v>
      </c>
      <c r="I70" s="256">
        <v>0</v>
      </c>
      <c r="J70" s="256">
        <v>0</v>
      </c>
      <c r="K70" s="256">
        <v>0</v>
      </c>
      <c r="L70" s="256">
        <v>0</v>
      </c>
      <c r="M70" s="256">
        <v>0</v>
      </c>
      <c r="N70" s="256">
        <v>0</v>
      </c>
      <c r="O70" s="256">
        <v>0</v>
      </c>
      <c r="P70" s="256">
        <v>0</v>
      </c>
      <c r="Q70" s="256">
        <v>0</v>
      </c>
      <c r="R70" s="256">
        <v>0</v>
      </c>
      <c r="S70" s="256">
        <v>0</v>
      </c>
      <c r="T70" s="256">
        <v>0</v>
      </c>
      <c r="U70" s="256">
        <v>0</v>
      </c>
      <c r="V70" s="256">
        <v>0</v>
      </c>
      <c r="W70" s="256">
        <v>0</v>
      </c>
      <c r="X70" s="256">
        <v>0</v>
      </c>
      <c r="Y70" s="256">
        <v>0</v>
      </c>
      <c r="Z70" s="256">
        <v>0</v>
      </c>
      <c r="AA70" s="256">
        <v>0</v>
      </c>
      <c r="AB70" s="256">
        <v>0</v>
      </c>
      <c r="AC70" s="256">
        <v>0</v>
      </c>
      <c r="AD70" s="256">
        <v>0</v>
      </c>
      <c r="AE70" s="256">
        <v>0</v>
      </c>
      <c r="AF70" s="256">
        <v>0</v>
      </c>
      <c r="AG70" s="256">
        <v>0</v>
      </c>
      <c r="AH70" s="256">
        <v>0</v>
      </c>
      <c r="AI70" s="256">
        <v>0</v>
      </c>
      <c r="AJ70" s="256">
        <v>0</v>
      </c>
      <c r="AK70" s="256">
        <v>0</v>
      </c>
    </row>
    <row r="71" spans="1:37" s="50" customFormat="1" x14ac:dyDescent="0.3">
      <c r="A71" s="244">
        <f t="shared" si="44"/>
        <v>5.139999999999997</v>
      </c>
      <c r="B71" s="243" t="s">
        <v>186</v>
      </c>
      <c r="C71" s="247" t="s">
        <v>59</v>
      </c>
      <c r="D71" s="250" t="s">
        <v>176</v>
      </c>
      <c r="E71" s="260"/>
      <c r="F71" s="248" t="s">
        <v>6</v>
      </c>
      <c r="G71" s="256">
        <v>0</v>
      </c>
      <c r="H71" s="256">
        <v>0</v>
      </c>
      <c r="I71" s="256">
        <v>0</v>
      </c>
      <c r="J71" s="256">
        <v>0</v>
      </c>
      <c r="K71" s="256">
        <v>0</v>
      </c>
      <c r="L71" s="256">
        <v>0</v>
      </c>
      <c r="M71" s="256">
        <v>0</v>
      </c>
      <c r="N71" s="256">
        <v>0</v>
      </c>
      <c r="O71" s="256">
        <v>0</v>
      </c>
      <c r="P71" s="256">
        <v>0</v>
      </c>
      <c r="Q71" s="256">
        <v>0</v>
      </c>
      <c r="R71" s="256">
        <v>0</v>
      </c>
      <c r="S71" s="256">
        <v>0</v>
      </c>
      <c r="T71" s="256">
        <v>0</v>
      </c>
      <c r="U71" s="256">
        <v>0</v>
      </c>
      <c r="V71" s="256">
        <v>0</v>
      </c>
      <c r="W71" s="256">
        <v>0</v>
      </c>
      <c r="X71" s="256">
        <v>0</v>
      </c>
      <c r="Y71" s="256">
        <v>0</v>
      </c>
      <c r="Z71" s="256">
        <v>0</v>
      </c>
      <c r="AA71" s="256">
        <v>0</v>
      </c>
      <c r="AB71" s="256">
        <v>0</v>
      </c>
      <c r="AC71" s="256">
        <v>0</v>
      </c>
      <c r="AD71" s="256">
        <v>0</v>
      </c>
      <c r="AE71" s="256">
        <v>0</v>
      </c>
      <c r="AF71" s="256">
        <v>0</v>
      </c>
      <c r="AG71" s="256">
        <v>0</v>
      </c>
      <c r="AH71" s="256">
        <v>0</v>
      </c>
      <c r="AI71" s="256">
        <v>0</v>
      </c>
      <c r="AJ71" s="256">
        <v>0</v>
      </c>
      <c r="AK71" s="256">
        <v>0</v>
      </c>
    </row>
    <row r="72" spans="1:37" s="50" customFormat="1" ht="39.5" thickBot="1" x14ac:dyDescent="0.35">
      <c r="A72" s="244">
        <f t="shared" si="44"/>
        <v>5.1499999999999968</v>
      </c>
      <c r="B72" s="243" t="s">
        <v>200</v>
      </c>
      <c r="C72" s="252" t="s">
        <v>199</v>
      </c>
      <c r="D72" s="252" t="s">
        <v>219</v>
      </c>
      <c r="E72" s="260"/>
      <c r="F72" s="248" t="s">
        <v>6</v>
      </c>
      <c r="G72" s="256">
        <v>0</v>
      </c>
      <c r="H72" s="256">
        <v>0</v>
      </c>
      <c r="I72" s="256">
        <v>0</v>
      </c>
      <c r="J72" s="256">
        <v>0</v>
      </c>
      <c r="K72" s="256">
        <v>0</v>
      </c>
      <c r="L72" s="256">
        <v>0</v>
      </c>
      <c r="M72" s="256">
        <v>0</v>
      </c>
      <c r="N72" s="256">
        <v>0</v>
      </c>
      <c r="O72" s="256">
        <v>0</v>
      </c>
      <c r="P72" s="256">
        <v>0</v>
      </c>
      <c r="Q72" s="256">
        <v>0</v>
      </c>
      <c r="R72" s="256">
        <v>0</v>
      </c>
      <c r="S72" s="256">
        <v>0</v>
      </c>
      <c r="T72" s="256">
        <v>0</v>
      </c>
      <c r="U72" s="256">
        <v>0</v>
      </c>
      <c r="V72" s="256">
        <v>0</v>
      </c>
      <c r="W72" s="256">
        <v>0</v>
      </c>
      <c r="X72" s="256">
        <v>0</v>
      </c>
      <c r="Y72" s="256">
        <v>0</v>
      </c>
      <c r="Z72" s="256">
        <v>0</v>
      </c>
      <c r="AA72" s="256">
        <v>0</v>
      </c>
      <c r="AB72" s="256">
        <v>0</v>
      </c>
      <c r="AC72" s="256">
        <v>0</v>
      </c>
      <c r="AD72" s="256">
        <v>0</v>
      </c>
      <c r="AE72" s="256">
        <v>0</v>
      </c>
      <c r="AF72" s="256">
        <v>0</v>
      </c>
      <c r="AG72" s="256">
        <v>0</v>
      </c>
      <c r="AH72" s="256">
        <v>0</v>
      </c>
      <c r="AI72" s="256">
        <v>0</v>
      </c>
      <c r="AJ72" s="256">
        <v>0</v>
      </c>
      <c r="AK72" s="256">
        <v>0</v>
      </c>
    </row>
    <row r="73" spans="1:37" s="50" customFormat="1" ht="13.5" thickBot="1" x14ac:dyDescent="0.35">
      <c r="A73" s="126"/>
      <c r="B73" s="29" t="s">
        <v>49</v>
      </c>
      <c r="C73" s="56"/>
      <c r="D73" s="56"/>
      <c r="E73" s="115"/>
      <c r="F73" s="64"/>
      <c r="G73" s="114">
        <f>SUM(G58:G72)</f>
        <v>0</v>
      </c>
      <c r="H73" s="302">
        <f t="shared" ref="H73:AK73" si="45">SUM(H58:H72)</f>
        <v>0</v>
      </c>
      <c r="I73" s="302">
        <f t="shared" si="45"/>
        <v>0</v>
      </c>
      <c r="J73" s="302">
        <f t="shared" si="45"/>
        <v>0</v>
      </c>
      <c r="K73" s="302">
        <f t="shared" si="45"/>
        <v>0</v>
      </c>
      <c r="L73" s="302">
        <f t="shared" si="45"/>
        <v>0</v>
      </c>
      <c r="M73" s="302">
        <f t="shared" si="45"/>
        <v>0</v>
      </c>
      <c r="N73" s="302">
        <f t="shared" si="45"/>
        <v>0</v>
      </c>
      <c r="O73" s="302">
        <f t="shared" si="45"/>
        <v>0</v>
      </c>
      <c r="P73" s="302">
        <f t="shared" si="45"/>
        <v>0</v>
      </c>
      <c r="Q73" s="302">
        <f t="shared" si="45"/>
        <v>0</v>
      </c>
      <c r="R73" s="302">
        <f t="shared" si="45"/>
        <v>0</v>
      </c>
      <c r="S73" s="302">
        <f t="shared" si="45"/>
        <v>0</v>
      </c>
      <c r="T73" s="302">
        <f t="shared" si="45"/>
        <v>0</v>
      </c>
      <c r="U73" s="302">
        <f t="shared" si="45"/>
        <v>0</v>
      </c>
      <c r="V73" s="302">
        <f t="shared" si="45"/>
        <v>0</v>
      </c>
      <c r="W73" s="302">
        <f t="shared" si="45"/>
        <v>0</v>
      </c>
      <c r="X73" s="302">
        <f t="shared" si="45"/>
        <v>0</v>
      </c>
      <c r="Y73" s="302">
        <f t="shared" si="45"/>
        <v>0</v>
      </c>
      <c r="Z73" s="302">
        <f t="shared" si="45"/>
        <v>0</v>
      </c>
      <c r="AA73" s="302">
        <f t="shared" si="45"/>
        <v>0</v>
      </c>
      <c r="AB73" s="302">
        <f t="shared" si="45"/>
        <v>0</v>
      </c>
      <c r="AC73" s="302">
        <f t="shared" si="45"/>
        <v>0</v>
      </c>
      <c r="AD73" s="302">
        <f t="shared" si="45"/>
        <v>0</v>
      </c>
      <c r="AE73" s="302">
        <f t="shared" si="45"/>
        <v>0</v>
      </c>
      <c r="AF73" s="302">
        <f t="shared" si="45"/>
        <v>0</v>
      </c>
      <c r="AG73" s="302">
        <f t="shared" si="45"/>
        <v>0</v>
      </c>
      <c r="AH73" s="302">
        <f t="shared" si="45"/>
        <v>0</v>
      </c>
      <c r="AI73" s="302">
        <f t="shared" si="45"/>
        <v>0</v>
      </c>
      <c r="AJ73" s="302">
        <f t="shared" si="45"/>
        <v>0</v>
      </c>
      <c r="AK73" s="302">
        <f t="shared" si="45"/>
        <v>0</v>
      </c>
    </row>
    <row r="74" spans="1:37" x14ac:dyDescent="0.3">
      <c r="A74" s="59"/>
      <c r="B74" s="22"/>
      <c r="C74" s="22"/>
      <c r="D74" s="60"/>
      <c r="E74" s="99"/>
      <c r="F74" s="99"/>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row>
  </sheetData>
  <sheetProtection selectLockedCells="1"/>
  <dataValidations disablePrompts="1" count="1">
    <dataValidation type="list" allowBlank="1" showInputMessage="1" showErrorMessage="1" sqref="E79">
      <formula1>test_options</formula1>
    </dataValidation>
  </dataValidations>
  <pageMargins left="0.70866141732283472" right="0.70866141732283472" top="0.74803149606299213" bottom="0.74803149606299213" header="0.31496062992125984" footer="0.31496062992125984"/>
  <pageSetup paperSize="9" scale="2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4"/>
  <sheetViews>
    <sheetView zoomScaleNormal="100" zoomScaleSheetLayoutView="40" workbookViewId="0">
      <pane ySplit="1" topLeftCell="A2" activePane="bottomLeft" state="frozen"/>
      <selection activeCell="C27" sqref="C27"/>
      <selection pane="bottomLeft" activeCell="H82" sqref="H82"/>
    </sheetView>
  </sheetViews>
  <sheetFormatPr defaultColWidth="9.09765625" defaultRowHeight="13" x14ac:dyDescent="0.3"/>
  <cols>
    <col min="1" max="2" width="8.796875" customWidth="1"/>
    <col min="3" max="3" width="29.59765625" customWidth="1"/>
    <col min="4" max="4" width="33.69921875" customWidth="1"/>
    <col min="5" max="5" width="9.09765625" style="94"/>
    <col min="6" max="37" width="17.296875" style="94" customWidth="1"/>
    <col min="38" max="16384" width="9.09765625" style="2"/>
  </cols>
  <sheetData>
    <row r="1" spans="1:37" s="181" customFormat="1" ht="23.5" x14ac:dyDescent="0.55000000000000004">
      <c r="A1" s="137" t="s">
        <v>125</v>
      </c>
      <c r="B1" s="138"/>
      <c r="C1" s="138"/>
      <c r="D1" s="138"/>
      <c r="E1" s="79"/>
      <c r="F1" s="79"/>
      <c r="G1" s="175" t="s">
        <v>18</v>
      </c>
      <c r="H1" s="175" t="s">
        <v>19</v>
      </c>
      <c r="I1" s="175" t="s">
        <v>20</v>
      </c>
      <c r="J1" s="175" t="s">
        <v>21</v>
      </c>
      <c r="K1" s="175" t="s">
        <v>22</v>
      </c>
      <c r="L1" s="175" t="s">
        <v>23</v>
      </c>
      <c r="M1" s="175" t="s">
        <v>24</v>
      </c>
      <c r="N1" s="175" t="s">
        <v>25</v>
      </c>
      <c r="O1" s="175" t="s">
        <v>26</v>
      </c>
      <c r="P1" s="175" t="s">
        <v>27</v>
      </c>
      <c r="Q1" s="175" t="s">
        <v>28</v>
      </c>
      <c r="R1" s="175" t="s">
        <v>29</v>
      </c>
      <c r="S1" s="175" t="s">
        <v>30</v>
      </c>
      <c r="T1" s="175" t="s">
        <v>31</v>
      </c>
      <c r="U1" s="175" t="s">
        <v>32</v>
      </c>
      <c r="V1" s="175" t="s">
        <v>33</v>
      </c>
      <c r="W1" s="175" t="s">
        <v>34</v>
      </c>
      <c r="X1" s="175" t="s">
        <v>35</v>
      </c>
      <c r="Y1" s="175" t="s">
        <v>36</v>
      </c>
      <c r="Z1" s="175" t="s">
        <v>37</v>
      </c>
      <c r="AA1" s="175" t="s">
        <v>104</v>
      </c>
      <c r="AB1" s="175" t="s">
        <v>105</v>
      </c>
      <c r="AC1" s="175" t="s">
        <v>106</v>
      </c>
      <c r="AD1" s="175" t="s">
        <v>107</v>
      </c>
      <c r="AE1" s="175" t="s">
        <v>108</v>
      </c>
      <c r="AF1" s="175" t="s">
        <v>109</v>
      </c>
      <c r="AG1" s="175" t="s">
        <v>110</v>
      </c>
      <c r="AH1" s="175" t="s">
        <v>111</v>
      </c>
      <c r="AI1" s="175" t="s">
        <v>112</v>
      </c>
      <c r="AJ1" s="175" t="s">
        <v>113</v>
      </c>
      <c r="AK1" s="175" t="s">
        <v>114</v>
      </c>
    </row>
    <row r="2" spans="1:37" ht="16" thickBot="1" x14ac:dyDescent="0.4">
      <c r="A2" s="20"/>
      <c r="B2" s="2"/>
      <c r="C2" s="2"/>
      <c r="D2" s="21" t="s">
        <v>48</v>
      </c>
      <c r="E2" s="81"/>
      <c r="F2" s="82" t="s">
        <v>94</v>
      </c>
      <c r="G2" s="81">
        <f>IF(analysis_start=2015,0,-1)</f>
        <v>0</v>
      </c>
      <c r="H2" s="81">
        <f>IF(analysis_start=2016,0,G2+1)</f>
        <v>1</v>
      </c>
      <c r="I2" s="81">
        <f t="shared" ref="I2:AJ2" si="0">H2+1</f>
        <v>2</v>
      </c>
      <c r="J2" s="81">
        <f t="shared" si="0"/>
        <v>3</v>
      </c>
      <c r="K2" s="81">
        <f t="shared" si="0"/>
        <v>4</v>
      </c>
      <c r="L2" s="81">
        <f t="shared" si="0"/>
        <v>5</v>
      </c>
      <c r="M2" s="81">
        <f t="shared" si="0"/>
        <v>6</v>
      </c>
      <c r="N2" s="81">
        <f t="shared" si="0"/>
        <v>7</v>
      </c>
      <c r="O2" s="81">
        <f t="shared" si="0"/>
        <v>8</v>
      </c>
      <c r="P2" s="81">
        <f t="shared" si="0"/>
        <v>9</v>
      </c>
      <c r="Q2" s="81">
        <f t="shared" si="0"/>
        <v>10</v>
      </c>
      <c r="R2" s="81">
        <f t="shared" si="0"/>
        <v>11</v>
      </c>
      <c r="S2" s="81">
        <f t="shared" si="0"/>
        <v>12</v>
      </c>
      <c r="T2" s="81">
        <f t="shared" si="0"/>
        <v>13</v>
      </c>
      <c r="U2" s="81">
        <f t="shared" si="0"/>
        <v>14</v>
      </c>
      <c r="V2" s="81">
        <f t="shared" si="0"/>
        <v>15</v>
      </c>
      <c r="W2" s="81">
        <f t="shared" si="0"/>
        <v>16</v>
      </c>
      <c r="X2" s="81">
        <f t="shared" si="0"/>
        <v>17</v>
      </c>
      <c r="Y2" s="81">
        <f t="shared" si="0"/>
        <v>18</v>
      </c>
      <c r="Z2" s="81">
        <f t="shared" si="0"/>
        <v>19</v>
      </c>
      <c r="AA2" s="81">
        <f t="shared" si="0"/>
        <v>20</v>
      </c>
      <c r="AB2" s="81">
        <f t="shared" si="0"/>
        <v>21</v>
      </c>
      <c r="AC2" s="81">
        <f t="shared" si="0"/>
        <v>22</v>
      </c>
      <c r="AD2" s="81">
        <f t="shared" si="0"/>
        <v>23</v>
      </c>
      <c r="AE2" s="81">
        <f t="shared" si="0"/>
        <v>24</v>
      </c>
      <c r="AF2" s="81">
        <f t="shared" si="0"/>
        <v>25</v>
      </c>
      <c r="AG2" s="81">
        <f t="shared" si="0"/>
        <v>26</v>
      </c>
      <c r="AH2" s="81">
        <f t="shared" si="0"/>
        <v>27</v>
      </c>
      <c r="AI2" s="81">
        <f t="shared" si="0"/>
        <v>28</v>
      </c>
      <c r="AJ2" s="81">
        <f t="shared" si="0"/>
        <v>29</v>
      </c>
      <c r="AK2" s="81">
        <f t="shared" ref="AK2" si="1">AJ2+1</f>
        <v>30</v>
      </c>
    </row>
    <row r="3" spans="1:37" ht="24" thickBot="1" x14ac:dyDescent="0.4">
      <c r="A3" s="38" t="s">
        <v>78</v>
      </c>
      <c r="B3" s="26"/>
      <c r="C3" s="26"/>
      <c r="D3" s="41"/>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4"/>
    </row>
    <row r="4" spans="1:37" s="35" customFormat="1" ht="13.5" thickBot="1" x14ac:dyDescent="0.35">
      <c r="A4" s="31">
        <v>7</v>
      </c>
      <c r="B4" s="32" t="s">
        <v>70</v>
      </c>
      <c r="C4" s="32"/>
      <c r="D4" s="33"/>
      <c r="E4" s="79"/>
      <c r="F4" s="85"/>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row>
    <row r="5" spans="1:37" x14ac:dyDescent="0.3">
      <c r="A5" s="121">
        <f>A4+0.01</f>
        <v>7.01</v>
      </c>
      <c r="B5" s="49" t="s">
        <v>71</v>
      </c>
      <c r="C5" s="66"/>
      <c r="D5" s="297" t="s">
        <v>176</v>
      </c>
      <c r="E5" s="77" t="s">
        <v>73</v>
      </c>
      <c r="F5" s="87">
        <f>SUM(G5:AK5)</f>
        <v>0</v>
      </c>
      <c r="G5" s="95">
        <v>0</v>
      </c>
      <c r="H5" s="95">
        <v>0</v>
      </c>
      <c r="I5" s="95">
        <v>0</v>
      </c>
      <c r="J5" s="95">
        <v>0</v>
      </c>
      <c r="K5" s="95">
        <v>0</v>
      </c>
      <c r="L5" s="95">
        <v>0</v>
      </c>
      <c r="M5" s="95">
        <v>0</v>
      </c>
      <c r="N5" s="95">
        <v>0</v>
      </c>
      <c r="O5" s="95">
        <v>0</v>
      </c>
      <c r="P5" s="95">
        <v>0</v>
      </c>
      <c r="Q5" s="95">
        <v>0</v>
      </c>
      <c r="R5" s="95">
        <v>0</v>
      </c>
      <c r="S5" s="95">
        <v>0</v>
      </c>
      <c r="T5" s="95">
        <v>0</v>
      </c>
      <c r="U5" s="95">
        <v>0</v>
      </c>
      <c r="V5" s="95">
        <v>0</v>
      </c>
      <c r="W5" s="95">
        <v>0</v>
      </c>
      <c r="X5" s="95">
        <v>0</v>
      </c>
      <c r="Y5" s="95">
        <v>0</v>
      </c>
      <c r="Z5" s="95">
        <v>0</v>
      </c>
      <c r="AA5" s="95">
        <v>0</v>
      </c>
      <c r="AB5" s="95">
        <v>0</v>
      </c>
      <c r="AC5" s="95">
        <v>0</v>
      </c>
      <c r="AD5" s="95">
        <v>0</v>
      </c>
      <c r="AE5" s="95">
        <v>0</v>
      </c>
      <c r="AF5" s="95">
        <v>0</v>
      </c>
      <c r="AG5" s="95">
        <v>0</v>
      </c>
      <c r="AH5" s="95">
        <v>0</v>
      </c>
      <c r="AI5" s="95">
        <v>0</v>
      </c>
      <c r="AJ5" s="95">
        <v>0</v>
      </c>
      <c r="AK5" s="95">
        <v>0</v>
      </c>
    </row>
    <row r="6" spans="1:37" x14ac:dyDescent="0.3">
      <c r="A6" s="121">
        <f t="shared" ref="A6:A14" si="2">A5+0.01</f>
        <v>7.02</v>
      </c>
      <c r="B6" s="49" t="s">
        <v>72</v>
      </c>
      <c r="C6" s="66"/>
      <c r="D6" s="267" t="s">
        <v>176</v>
      </c>
      <c r="E6" s="77" t="s">
        <v>73</v>
      </c>
      <c r="F6" s="89">
        <f t="shared" ref="F6:F14" si="3">SUM(G6:AK6)</f>
        <v>0</v>
      </c>
      <c r="G6" s="95">
        <v>0</v>
      </c>
      <c r="H6" s="95">
        <v>0</v>
      </c>
      <c r="I6" s="95">
        <v>0</v>
      </c>
      <c r="J6" s="95">
        <v>0</v>
      </c>
      <c r="K6" s="95">
        <v>0</v>
      </c>
      <c r="L6" s="95">
        <v>0</v>
      </c>
      <c r="M6" s="95">
        <v>0</v>
      </c>
      <c r="N6" s="95">
        <v>0</v>
      </c>
      <c r="O6" s="95">
        <v>0</v>
      </c>
      <c r="P6" s="95">
        <v>0</v>
      </c>
      <c r="Q6" s="95">
        <v>0</v>
      </c>
      <c r="R6" s="95">
        <v>0</v>
      </c>
      <c r="S6" s="95">
        <v>0</v>
      </c>
      <c r="T6" s="95">
        <v>0</v>
      </c>
      <c r="U6" s="95">
        <v>0</v>
      </c>
      <c r="V6" s="95">
        <v>0</v>
      </c>
      <c r="W6" s="95">
        <v>0</v>
      </c>
      <c r="X6" s="95">
        <v>0</v>
      </c>
      <c r="Y6" s="95">
        <v>0</v>
      </c>
      <c r="Z6" s="95">
        <v>0</v>
      </c>
      <c r="AA6" s="95">
        <v>0</v>
      </c>
      <c r="AB6" s="95">
        <v>0</v>
      </c>
      <c r="AC6" s="95">
        <v>0</v>
      </c>
      <c r="AD6" s="95">
        <v>0</v>
      </c>
      <c r="AE6" s="95">
        <v>0</v>
      </c>
      <c r="AF6" s="95">
        <v>0</v>
      </c>
      <c r="AG6" s="95">
        <v>0</v>
      </c>
      <c r="AH6" s="95">
        <v>0</v>
      </c>
      <c r="AI6" s="95">
        <v>0</v>
      </c>
      <c r="AJ6" s="95">
        <v>0</v>
      </c>
      <c r="AK6" s="95">
        <v>0</v>
      </c>
    </row>
    <row r="7" spans="1:37" x14ac:dyDescent="0.3">
      <c r="A7" s="121">
        <f t="shared" si="2"/>
        <v>7.0299999999999994</v>
      </c>
      <c r="B7" s="49" t="s">
        <v>74</v>
      </c>
      <c r="C7" s="66"/>
      <c r="D7" s="267" t="s">
        <v>176</v>
      </c>
      <c r="E7" s="77" t="s">
        <v>73</v>
      </c>
      <c r="F7" s="89">
        <f t="shared" si="3"/>
        <v>0</v>
      </c>
      <c r="G7" s="95">
        <v>0</v>
      </c>
      <c r="H7" s="95">
        <v>0</v>
      </c>
      <c r="I7" s="95">
        <v>0</v>
      </c>
      <c r="J7" s="95">
        <v>0</v>
      </c>
      <c r="K7" s="95">
        <v>0</v>
      </c>
      <c r="L7" s="95">
        <v>0</v>
      </c>
      <c r="M7" s="95">
        <v>0</v>
      </c>
      <c r="N7" s="95">
        <v>0</v>
      </c>
      <c r="O7" s="95">
        <v>0</v>
      </c>
      <c r="P7" s="95">
        <v>0</v>
      </c>
      <c r="Q7" s="95">
        <v>0</v>
      </c>
      <c r="R7" s="95">
        <v>0</v>
      </c>
      <c r="S7" s="95">
        <v>0</v>
      </c>
      <c r="T7" s="95">
        <v>0</v>
      </c>
      <c r="U7" s="95">
        <v>0</v>
      </c>
      <c r="V7" s="95">
        <v>0</v>
      </c>
      <c r="W7" s="95">
        <v>0</v>
      </c>
      <c r="X7" s="95">
        <v>0</v>
      </c>
      <c r="Y7" s="95">
        <v>0</v>
      </c>
      <c r="Z7" s="95">
        <v>0</v>
      </c>
      <c r="AA7" s="95">
        <v>0</v>
      </c>
      <c r="AB7" s="95">
        <v>0</v>
      </c>
      <c r="AC7" s="95">
        <v>0</v>
      </c>
      <c r="AD7" s="95">
        <v>0</v>
      </c>
      <c r="AE7" s="95">
        <v>0</v>
      </c>
      <c r="AF7" s="95">
        <v>0</v>
      </c>
      <c r="AG7" s="95">
        <v>0</v>
      </c>
      <c r="AH7" s="95">
        <v>0</v>
      </c>
      <c r="AI7" s="95">
        <v>0</v>
      </c>
      <c r="AJ7" s="95">
        <v>0</v>
      </c>
      <c r="AK7" s="95">
        <v>0</v>
      </c>
    </row>
    <row r="8" spans="1:37" x14ac:dyDescent="0.3">
      <c r="A8" s="121">
        <f t="shared" si="2"/>
        <v>7.0399999999999991</v>
      </c>
      <c r="B8" s="49" t="s">
        <v>75</v>
      </c>
      <c r="C8" s="66"/>
      <c r="D8" s="267" t="s">
        <v>176</v>
      </c>
      <c r="E8" s="77" t="s">
        <v>73</v>
      </c>
      <c r="F8" s="89">
        <f t="shared" si="3"/>
        <v>0</v>
      </c>
      <c r="G8" s="95">
        <v>0</v>
      </c>
      <c r="H8" s="95">
        <v>0</v>
      </c>
      <c r="I8" s="95">
        <v>0</v>
      </c>
      <c r="J8" s="95">
        <v>0</v>
      </c>
      <c r="K8" s="95">
        <v>0</v>
      </c>
      <c r="L8" s="95">
        <v>0</v>
      </c>
      <c r="M8" s="95">
        <v>0</v>
      </c>
      <c r="N8" s="95">
        <v>0</v>
      </c>
      <c r="O8" s="95">
        <v>0</v>
      </c>
      <c r="P8" s="95">
        <v>0</v>
      </c>
      <c r="Q8" s="95">
        <v>0</v>
      </c>
      <c r="R8" s="95">
        <v>0</v>
      </c>
      <c r="S8" s="95">
        <v>0</v>
      </c>
      <c r="T8" s="95">
        <v>0</v>
      </c>
      <c r="U8" s="95">
        <v>0</v>
      </c>
      <c r="V8" s="95">
        <v>0</v>
      </c>
      <c r="W8" s="95">
        <v>0</v>
      </c>
      <c r="X8" s="95">
        <v>0</v>
      </c>
      <c r="Y8" s="95">
        <v>0</v>
      </c>
      <c r="Z8" s="95">
        <v>0</v>
      </c>
      <c r="AA8" s="95">
        <v>0</v>
      </c>
      <c r="AB8" s="95">
        <v>0</v>
      </c>
      <c r="AC8" s="95">
        <v>0</v>
      </c>
      <c r="AD8" s="95">
        <v>0</v>
      </c>
      <c r="AE8" s="95">
        <v>0</v>
      </c>
      <c r="AF8" s="95">
        <v>0</v>
      </c>
      <c r="AG8" s="95">
        <v>0</v>
      </c>
      <c r="AH8" s="95">
        <v>0</v>
      </c>
      <c r="AI8" s="95">
        <v>0</v>
      </c>
      <c r="AJ8" s="95">
        <v>0</v>
      </c>
      <c r="AK8" s="95">
        <v>0</v>
      </c>
    </row>
    <row r="9" spans="1:37" x14ac:dyDescent="0.3">
      <c r="A9" s="259">
        <f t="shared" si="2"/>
        <v>7.0499999999999989</v>
      </c>
      <c r="B9" s="49" t="s">
        <v>77</v>
      </c>
      <c r="C9" s="66"/>
      <c r="D9" s="267" t="s">
        <v>176</v>
      </c>
      <c r="E9" s="77" t="s">
        <v>73</v>
      </c>
      <c r="F9" s="89">
        <f t="shared" si="3"/>
        <v>0</v>
      </c>
      <c r="G9" s="95">
        <v>0</v>
      </c>
      <c r="H9" s="95">
        <v>0</v>
      </c>
      <c r="I9" s="95">
        <v>0</v>
      </c>
      <c r="J9" s="95">
        <v>0</v>
      </c>
      <c r="K9" s="95">
        <v>0</v>
      </c>
      <c r="L9" s="95">
        <v>0</v>
      </c>
      <c r="M9" s="95">
        <v>0</v>
      </c>
      <c r="N9" s="95">
        <v>0</v>
      </c>
      <c r="O9" s="95">
        <v>0</v>
      </c>
      <c r="P9" s="95">
        <v>0</v>
      </c>
      <c r="Q9" s="95">
        <v>0</v>
      </c>
      <c r="R9" s="95">
        <v>0</v>
      </c>
      <c r="S9" s="95">
        <v>0</v>
      </c>
      <c r="T9" s="95">
        <v>0</v>
      </c>
      <c r="U9" s="95">
        <v>0</v>
      </c>
      <c r="V9" s="95">
        <v>0</v>
      </c>
      <c r="W9" s="95">
        <v>0</v>
      </c>
      <c r="X9" s="95">
        <v>0</v>
      </c>
      <c r="Y9" s="95">
        <v>0</v>
      </c>
      <c r="Z9" s="95">
        <v>0</v>
      </c>
      <c r="AA9" s="95">
        <v>0</v>
      </c>
      <c r="AB9" s="95">
        <v>0</v>
      </c>
      <c r="AC9" s="95">
        <v>0</v>
      </c>
      <c r="AD9" s="95">
        <v>0</v>
      </c>
      <c r="AE9" s="95">
        <v>0</v>
      </c>
      <c r="AF9" s="95">
        <v>0</v>
      </c>
      <c r="AG9" s="95">
        <v>0</v>
      </c>
      <c r="AH9" s="95">
        <v>0</v>
      </c>
      <c r="AI9" s="95">
        <v>0</v>
      </c>
      <c r="AJ9" s="95">
        <v>0</v>
      </c>
      <c r="AK9" s="95">
        <v>0</v>
      </c>
    </row>
    <row r="10" spans="1:37" s="245" customFormat="1" x14ac:dyDescent="0.3">
      <c r="A10" s="259">
        <f t="shared" si="2"/>
        <v>7.0599999999999987</v>
      </c>
      <c r="B10" s="246" t="s">
        <v>9</v>
      </c>
      <c r="C10" s="249"/>
      <c r="D10" s="267" t="s">
        <v>176</v>
      </c>
      <c r="E10" s="253" t="s">
        <v>73</v>
      </c>
      <c r="F10" s="254">
        <f t="shared" ref="F10:F12" si="4">SUM(G10:AK10)</f>
        <v>0</v>
      </c>
      <c r="G10" s="255">
        <v>0</v>
      </c>
      <c r="H10" s="255">
        <v>0</v>
      </c>
      <c r="I10" s="255">
        <v>0</v>
      </c>
      <c r="J10" s="255">
        <v>0</v>
      </c>
      <c r="K10" s="255">
        <v>0</v>
      </c>
      <c r="L10" s="255">
        <v>0</v>
      </c>
      <c r="M10" s="255">
        <v>0</v>
      </c>
      <c r="N10" s="255">
        <v>0</v>
      </c>
      <c r="O10" s="255">
        <v>0</v>
      </c>
      <c r="P10" s="255">
        <v>0</v>
      </c>
      <c r="Q10" s="255">
        <v>0</v>
      </c>
      <c r="R10" s="255">
        <v>0</v>
      </c>
      <c r="S10" s="255">
        <v>0</v>
      </c>
      <c r="T10" s="255">
        <v>0</v>
      </c>
      <c r="U10" s="255">
        <v>0</v>
      </c>
      <c r="V10" s="255">
        <v>0</v>
      </c>
      <c r="W10" s="255">
        <v>0</v>
      </c>
      <c r="X10" s="255">
        <v>0</v>
      </c>
      <c r="Y10" s="255">
        <v>0</v>
      </c>
      <c r="Z10" s="255">
        <v>0</v>
      </c>
      <c r="AA10" s="255">
        <v>0</v>
      </c>
      <c r="AB10" s="255">
        <v>0</v>
      </c>
      <c r="AC10" s="255">
        <v>0</v>
      </c>
      <c r="AD10" s="255">
        <v>0</v>
      </c>
      <c r="AE10" s="255">
        <v>0</v>
      </c>
      <c r="AF10" s="255">
        <v>0</v>
      </c>
      <c r="AG10" s="255">
        <v>0</v>
      </c>
      <c r="AH10" s="255">
        <v>0</v>
      </c>
      <c r="AI10" s="255">
        <v>0</v>
      </c>
      <c r="AJ10" s="255">
        <v>0</v>
      </c>
      <c r="AK10" s="255">
        <v>0</v>
      </c>
    </row>
    <row r="11" spans="1:37" s="245" customFormat="1" x14ac:dyDescent="0.3">
      <c r="A11" s="259">
        <f t="shared" si="2"/>
        <v>7.0699999999999985</v>
      </c>
      <c r="B11" s="246" t="s">
        <v>9</v>
      </c>
      <c r="C11" s="249"/>
      <c r="D11" s="267" t="s">
        <v>176</v>
      </c>
      <c r="E11" s="253" t="s">
        <v>73</v>
      </c>
      <c r="F11" s="254">
        <f t="shared" si="4"/>
        <v>0</v>
      </c>
      <c r="G11" s="255">
        <v>0</v>
      </c>
      <c r="H11" s="255">
        <v>0</v>
      </c>
      <c r="I11" s="255">
        <v>0</v>
      </c>
      <c r="J11" s="255">
        <v>0</v>
      </c>
      <c r="K11" s="255">
        <v>0</v>
      </c>
      <c r="L11" s="255">
        <v>0</v>
      </c>
      <c r="M11" s="255">
        <v>0</v>
      </c>
      <c r="N11" s="255">
        <v>0</v>
      </c>
      <c r="O11" s="255">
        <v>0</v>
      </c>
      <c r="P11" s="255">
        <v>0</v>
      </c>
      <c r="Q11" s="255">
        <v>0</v>
      </c>
      <c r="R11" s="255">
        <v>0</v>
      </c>
      <c r="S11" s="255">
        <v>0</v>
      </c>
      <c r="T11" s="255">
        <v>0</v>
      </c>
      <c r="U11" s="255">
        <v>0</v>
      </c>
      <c r="V11" s="255">
        <v>0</v>
      </c>
      <c r="W11" s="255">
        <v>0</v>
      </c>
      <c r="X11" s="255">
        <v>0</v>
      </c>
      <c r="Y11" s="255">
        <v>0</v>
      </c>
      <c r="Z11" s="255">
        <v>0</v>
      </c>
      <c r="AA11" s="255">
        <v>0</v>
      </c>
      <c r="AB11" s="255">
        <v>0</v>
      </c>
      <c r="AC11" s="255">
        <v>0</v>
      </c>
      <c r="AD11" s="255">
        <v>0</v>
      </c>
      <c r="AE11" s="255">
        <v>0</v>
      </c>
      <c r="AF11" s="255">
        <v>0</v>
      </c>
      <c r="AG11" s="255">
        <v>0</v>
      </c>
      <c r="AH11" s="255">
        <v>0</v>
      </c>
      <c r="AI11" s="255">
        <v>0</v>
      </c>
      <c r="AJ11" s="255">
        <v>0</v>
      </c>
      <c r="AK11" s="255">
        <v>0</v>
      </c>
    </row>
    <row r="12" spans="1:37" s="245" customFormat="1" x14ac:dyDescent="0.3">
      <c r="A12" s="259">
        <f t="shared" si="2"/>
        <v>7.0799999999999983</v>
      </c>
      <c r="B12" s="246" t="s">
        <v>9</v>
      </c>
      <c r="C12" s="249"/>
      <c r="D12" s="267" t="s">
        <v>176</v>
      </c>
      <c r="E12" s="253" t="s">
        <v>73</v>
      </c>
      <c r="F12" s="254">
        <f t="shared" si="4"/>
        <v>0</v>
      </c>
      <c r="G12" s="255">
        <v>0</v>
      </c>
      <c r="H12" s="255">
        <v>0</v>
      </c>
      <c r="I12" s="255">
        <v>0</v>
      </c>
      <c r="J12" s="255">
        <v>0</v>
      </c>
      <c r="K12" s="255">
        <v>0</v>
      </c>
      <c r="L12" s="255">
        <v>0</v>
      </c>
      <c r="M12" s="255">
        <v>0</v>
      </c>
      <c r="N12" s="255">
        <v>0</v>
      </c>
      <c r="O12" s="255">
        <v>0</v>
      </c>
      <c r="P12" s="255">
        <v>0</v>
      </c>
      <c r="Q12" s="255">
        <v>0</v>
      </c>
      <c r="R12" s="255">
        <v>0</v>
      </c>
      <c r="S12" s="255">
        <v>0</v>
      </c>
      <c r="T12" s="255">
        <v>0</v>
      </c>
      <c r="U12" s="255">
        <v>0</v>
      </c>
      <c r="V12" s="255">
        <v>0</v>
      </c>
      <c r="W12" s="255">
        <v>0</v>
      </c>
      <c r="X12" s="255">
        <v>0</v>
      </c>
      <c r="Y12" s="255">
        <v>0</v>
      </c>
      <c r="Z12" s="255">
        <v>0</v>
      </c>
      <c r="AA12" s="255">
        <v>0</v>
      </c>
      <c r="AB12" s="255">
        <v>0</v>
      </c>
      <c r="AC12" s="255">
        <v>0</v>
      </c>
      <c r="AD12" s="255">
        <v>0</v>
      </c>
      <c r="AE12" s="255">
        <v>0</v>
      </c>
      <c r="AF12" s="255">
        <v>0</v>
      </c>
      <c r="AG12" s="255">
        <v>0</v>
      </c>
      <c r="AH12" s="255">
        <v>0</v>
      </c>
      <c r="AI12" s="255">
        <v>0</v>
      </c>
      <c r="AJ12" s="255">
        <v>0</v>
      </c>
      <c r="AK12" s="255">
        <v>0</v>
      </c>
    </row>
    <row r="13" spans="1:37" x14ac:dyDescent="0.3">
      <c r="A13" s="259">
        <f t="shared" si="2"/>
        <v>7.0899999999999981</v>
      </c>
      <c r="B13" s="49" t="s">
        <v>9</v>
      </c>
      <c r="C13" s="66"/>
      <c r="D13" s="267" t="s">
        <v>176</v>
      </c>
      <c r="E13" s="77" t="s">
        <v>73</v>
      </c>
      <c r="F13" s="89">
        <f t="shared" ref="F13" si="5">SUM(G13:AK13)</f>
        <v>0</v>
      </c>
      <c r="G13" s="95">
        <v>0</v>
      </c>
      <c r="H13" s="95">
        <v>0</v>
      </c>
      <c r="I13" s="95">
        <v>0</v>
      </c>
      <c r="J13" s="95">
        <v>0</v>
      </c>
      <c r="K13" s="95">
        <v>0</v>
      </c>
      <c r="L13" s="95">
        <v>0</v>
      </c>
      <c r="M13" s="95">
        <v>0</v>
      </c>
      <c r="N13" s="95">
        <v>0</v>
      </c>
      <c r="O13" s="95">
        <v>0</v>
      </c>
      <c r="P13" s="95">
        <v>0</v>
      </c>
      <c r="Q13" s="95">
        <v>0</v>
      </c>
      <c r="R13" s="95">
        <v>0</v>
      </c>
      <c r="S13" s="95">
        <v>0</v>
      </c>
      <c r="T13" s="95">
        <v>0</v>
      </c>
      <c r="U13" s="95">
        <v>0</v>
      </c>
      <c r="V13" s="95">
        <v>0</v>
      </c>
      <c r="W13" s="95">
        <v>0</v>
      </c>
      <c r="X13" s="95">
        <v>0</v>
      </c>
      <c r="Y13" s="95">
        <v>0</v>
      </c>
      <c r="Z13" s="95">
        <v>0</v>
      </c>
      <c r="AA13" s="95">
        <v>0</v>
      </c>
      <c r="AB13" s="95">
        <v>0</v>
      </c>
      <c r="AC13" s="95">
        <v>0</v>
      </c>
      <c r="AD13" s="95">
        <v>0</v>
      </c>
      <c r="AE13" s="95">
        <v>0</v>
      </c>
      <c r="AF13" s="95">
        <v>0</v>
      </c>
      <c r="AG13" s="95">
        <v>0</v>
      </c>
      <c r="AH13" s="95">
        <v>0</v>
      </c>
      <c r="AI13" s="95">
        <v>0</v>
      </c>
      <c r="AJ13" s="95">
        <v>0</v>
      </c>
      <c r="AK13" s="95">
        <v>0</v>
      </c>
    </row>
    <row r="14" spans="1:37" ht="13.5" thickBot="1" x14ac:dyDescent="0.35">
      <c r="A14" s="259">
        <f t="shared" si="2"/>
        <v>7.0999999999999979</v>
      </c>
      <c r="B14" s="49" t="s">
        <v>42</v>
      </c>
      <c r="C14" s="122"/>
      <c r="D14" s="267" t="s">
        <v>176</v>
      </c>
      <c r="E14" s="77" t="s">
        <v>73</v>
      </c>
      <c r="F14" s="89">
        <f t="shared" si="3"/>
        <v>0</v>
      </c>
      <c r="G14" s="95">
        <v>0</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c r="AC14" s="95">
        <v>0</v>
      </c>
      <c r="AD14" s="95">
        <v>0</v>
      </c>
      <c r="AE14" s="95">
        <v>0</v>
      </c>
      <c r="AF14" s="95">
        <v>0</v>
      </c>
      <c r="AG14" s="95">
        <v>0</v>
      </c>
      <c r="AH14" s="95">
        <v>0</v>
      </c>
      <c r="AI14" s="95">
        <v>0</v>
      </c>
      <c r="AJ14" s="95">
        <v>0</v>
      </c>
      <c r="AK14" s="95">
        <v>0</v>
      </c>
    </row>
    <row r="15" spans="1:37" ht="15" thickBot="1" x14ac:dyDescent="0.35">
      <c r="A15" s="66"/>
      <c r="B15" s="29" t="s">
        <v>88</v>
      </c>
      <c r="C15" s="30"/>
      <c r="D15" s="30"/>
      <c r="E15" s="80" t="s">
        <v>73</v>
      </c>
      <c r="F15" s="90">
        <f>SUM(G15:AK15)</f>
        <v>0</v>
      </c>
      <c r="G15" s="91">
        <f t="shared" ref="G15:AK15" si="6">SUM(G5:G14)</f>
        <v>0</v>
      </c>
      <c r="H15" s="91">
        <f t="shared" si="6"/>
        <v>0</v>
      </c>
      <c r="I15" s="91">
        <f t="shared" si="6"/>
        <v>0</v>
      </c>
      <c r="J15" s="91">
        <f t="shared" si="6"/>
        <v>0</v>
      </c>
      <c r="K15" s="91">
        <f t="shared" si="6"/>
        <v>0</v>
      </c>
      <c r="L15" s="91">
        <f t="shared" si="6"/>
        <v>0</v>
      </c>
      <c r="M15" s="91">
        <f t="shared" si="6"/>
        <v>0</v>
      </c>
      <c r="N15" s="91">
        <f t="shared" si="6"/>
        <v>0</v>
      </c>
      <c r="O15" s="91">
        <f t="shared" si="6"/>
        <v>0</v>
      </c>
      <c r="P15" s="91">
        <f t="shared" si="6"/>
        <v>0</v>
      </c>
      <c r="Q15" s="91">
        <f t="shared" si="6"/>
        <v>0</v>
      </c>
      <c r="R15" s="91">
        <f t="shared" si="6"/>
        <v>0</v>
      </c>
      <c r="S15" s="91">
        <f t="shared" si="6"/>
        <v>0</v>
      </c>
      <c r="T15" s="91">
        <f t="shared" si="6"/>
        <v>0</v>
      </c>
      <c r="U15" s="91">
        <f t="shared" si="6"/>
        <v>0</v>
      </c>
      <c r="V15" s="91">
        <f t="shared" si="6"/>
        <v>0</v>
      </c>
      <c r="W15" s="91">
        <f t="shared" si="6"/>
        <v>0</v>
      </c>
      <c r="X15" s="91">
        <f t="shared" si="6"/>
        <v>0</v>
      </c>
      <c r="Y15" s="91">
        <f t="shared" si="6"/>
        <v>0</v>
      </c>
      <c r="Z15" s="91">
        <f t="shared" si="6"/>
        <v>0</v>
      </c>
      <c r="AA15" s="91">
        <f t="shared" si="6"/>
        <v>0</v>
      </c>
      <c r="AB15" s="91">
        <f t="shared" si="6"/>
        <v>0</v>
      </c>
      <c r="AC15" s="91">
        <f t="shared" si="6"/>
        <v>0</v>
      </c>
      <c r="AD15" s="91">
        <f t="shared" si="6"/>
        <v>0</v>
      </c>
      <c r="AE15" s="91">
        <f t="shared" si="6"/>
        <v>0</v>
      </c>
      <c r="AF15" s="91">
        <f t="shared" si="6"/>
        <v>0</v>
      </c>
      <c r="AG15" s="91">
        <f t="shared" si="6"/>
        <v>0</v>
      </c>
      <c r="AH15" s="91">
        <f t="shared" si="6"/>
        <v>0</v>
      </c>
      <c r="AI15" s="91">
        <f t="shared" si="6"/>
        <v>0</v>
      </c>
      <c r="AJ15" s="91">
        <f t="shared" si="6"/>
        <v>0</v>
      </c>
      <c r="AK15" s="91">
        <f t="shared" si="6"/>
        <v>0</v>
      </c>
    </row>
    <row r="16" spans="1:37" ht="14.5" x14ac:dyDescent="0.3">
      <c r="A16" s="1"/>
      <c r="B16" s="42"/>
      <c r="C16" s="27"/>
      <c r="D16" s="27"/>
      <c r="E16" s="92"/>
      <c r="F16" s="92"/>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row>
    <row r="17" spans="1:37" s="35" customFormat="1" ht="13.5" thickBot="1" x14ac:dyDescent="0.35">
      <c r="A17" s="31">
        <v>8</v>
      </c>
      <c r="B17" s="32" t="s">
        <v>76</v>
      </c>
      <c r="C17" s="32"/>
      <c r="D17" s="33"/>
      <c r="E17" s="79"/>
      <c r="F17" s="79"/>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row>
    <row r="18" spans="1:37" x14ac:dyDescent="0.3">
      <c r="A18" s="121">
        <f>A17+0.01</f>
        <v>8.01</v>
      </c>
      <c r="B18" s="49" t="s">
        <v>71</v>
      </c>
      <c r="C18" s="66"/>
      <c r="D18" s="272" t="s">
        <v>176</v>
      </c>
      <c r="E18" s="77" t="s">
        <v>73</v>
      </c>
      <c r="F18" s="87">
        <f>SUM(G18:AK18)</f>
        <v>0</v>
      </c>
      <c r="G18" s="95">
        <v>0</v>
      </c>
      <c r="H18" s="95">
        <v>0</v>
      </c>
      <c r="I18" s="95">
        <v>0</v>
      </c>
      <c r="J18" s="95">
        <v>0</v>
      </c>
      <c r="K18" s="95">
        <v>0</v>
      </c>
      <c r="L18" s="95">
        <v>0</v>
      </c>
      <c r="M18" s="95">
        <v>0</v>
      </c>
      <c r="N18" s="95">
        <v>0</v>
      </c>
      <c r="O18" s="95">
        <v>0</v>
      </c>
      <c r="P18" s="95">
        <v>0</v>
      </c>
      <c r="Q18" s="95">
        <v>0</v>
      </c>
      <c r="R18" s="95">
        <v>0</v>
      </c>
      <c r="S18" s="95">
        <v>0</v>
      </c>
      <c r="T18" s="95">
        <v>0</v>
      </c>
      <c r="U18" s="95">
        <v>0</v>
      </c>
      <c r="V18" s="95">
        <v>0</v>
      </c>
      <c r="W18" s="95">
        <v>0</v>
      </c>
      <c r="X18" s="95">
        <v>0</v>
      </c>
      <c r="Y18" s="95">
        <v>0</v>
      </c>
      <c r="Z18" s="95">
        <v>0</v>
      </c>
      <c r="AA18" s="95">
        <v>0</v>
      </c>
      <c r="AB18" s="95">
        <v>0</v>
      </c>
      <c r="AC18" s="95">
        <v>0</v>
      </c>
      <c r="AD18" s="95">
        <v>0</v>
      </c>
      <c r="AE18" s="95">
        <v>0</v>
      </c>
      <c r="AF18" s="95">
        <v>0</v>
      </c>
      <c r="AG18" s="95">
        <v>0</v>
      </c>
      <c r="AH18" s="95">
        <v>0</v>
      </c>
      <c r="AI18" s="95">
        <v>0</v>
      </c>
      <c r="AJ18" s="95">
        <v>0</v>
      </c>
      <c r="AK18" s="95">
        <v>0</v>
      </c>
    </row>
    <row r="19" spans="1:37" x14ac:dyDescent="0.3">
      <c r="A19" s="121">
        <f t="shared" ref="A19:A27" si="7">A18+0.01</f>
        <v>8.02</v>
      </c>
      <c r="B19" s="49" t="s">
        <v>72</v>
      </c>
      <c r="C19" s="66"/>
      <c r="D19" s="273" t="s">
        <v>176</v>
      </c>
      <c r="E19" s="77" t="s">
        <v>73</v>
      </c>
      <c r="F19" s="89">
        <f t="shared" ref="F19:F27" si="8">SUM(G19:AK19)</f>
        <v>0</v>
      </c>
      <c r="G19" s="95">
        <v>0</v>
      </c>
      <c r="H19" s="95">
        <v>0</v>
      </c>
      <c r="I19" s="95">
        <v>0</v>
      </c>
      <c r="J19" s="95">
        <v>0</v>
      </c>
      <c r="K19" s="95">
        <v>0</v>
      </c>
      <c r="L19" s="95">
        <v>0</v>
      </c>
      <c r="M19" s="95">
        <v>0</v>
      </c>
      <c r="N19" s="95">
        <v>0</v>
      </c>
      <c r="O19" s="95">
        <v>0</v>
      </c>
      <c r="P19" s="95">
        <v>0</v>
      </c>
      <c r="Q19" s="95">
        <v>0</v>
      </c>
      <c r="R19" s="95">
        <v>0</v>
      </c>
      <c r="S19" s="95">
        <v>0</v>
      </c>
      <c r="T19" s="95">
        <v>0</v>
      </c>
      <c r="U19" s="95">
        <v>0</v>
      </c>
      <c r="V19" s="95">
        <v>0</v>
      </c>
      <c r="W19" s="95">
        <v>0</v>
      </c>
      <c r="X19" s="95">
        <v>0</v>
      </c>
      <c r="Y19" s="95">
        <v>0</v>
      </c>
      <c r="Z19" s="95">
        <v>0</v>
      </c>
      <c r="AA19" s="95">
        <v>0</v>
      </c>
      <c r="AB19" s="95">
        <v>0</v>
      </c>
      <c r="AC19" s="95">
        <v>0</v>
      </c>
      <c r="AD19" s="95">
        <v>0</v>
      </c>
      <c r="AE19" s="95">
        <v>0</v>
      </c>
      <c r="AF19" s="95">
        <v>0</v>
      </c>
      <c r="AG19" s="95">
        <v>0</v>
      </c>
      <c r="AH19" s="95">
        <v>0</v>
      </c>
      <c r="AI19" s="95">
        <v>0</v>
      </c>
      <c r="AJ19" s="95">
        <v>0</v>
      </c>
      <c r="AK19" s="95">
        <v>0</v>
      </c>
    </row>
    <row r="20" spans="1:37" x14ac:dyDescent="0.3">
      <c r="A20" s="121">
        <f t="shared" si="7"/>
        <v>8.0299999999999994</v>
      </c>
      <c r="B20" s="49" t="s">
        <v>74</v>
      </c>
      <c r="C20" s="66"/>
      <c r="D20" s="273" t="s">
        <v>176</v>
      </c>
      <c r="E20" s="77" t="s">
        <v>73</v>
      </c>
      <c r="F20" s="89">
        <f t="shared" si="8"/>
        <v>0</v>
      </c>
      <c r="G20" s="95">
        <v>0</v>
      </c>
      <c r="H20" s="95">
        <v>0</v>
      </c>
      <c r="I20" s="95">
        <v>0</v>
      </c>
      <c r="J20" s="95">
        <v>0</v>
      </c>
      <c r="K20" s="95">
        <v>0</v>
      </c>
      <c r="L20" s="95">
        <v>0</v>
      </c>
      <c r="M20" s="95">
        <v>0</v>
      </c>
      <c r="N20" s="95">
        <v>0</v>
      </c>
      <c r="O20" s="95">
        <v>0</v>
      </c>
      <c r="P20" s="95">
        <v>0</v>
      </c>
      <c r="Q20" s="95">
        <v>0</v>
      </c>
      <c r="R20" s="95">
        <v>0</v>
      </c>
      <c r="S20" s="95">
        <v>0</v>
      </c>
      <c r="T20" s="95">
        <v>0</v>
      </c>
      <c r="U20" s="95">
        <v>0</v>
      </c>
      <c r="V20" s="95">
        <v>0</v>
      </c>
      <c r="W20" s="95">
        <v>0</v>
      </c>
      <c r="X20" s="95">
        <v>0</v>
      </c>
      <c r="Y20" s="95">
        <v>0</v>
      </c>
      <c r="Z20" s="95">
        <v>0</v>
      </c>
      <c r="AA20" s="95">
        <v>0</v>
      </c>
      <c r="AB20" s="95">
        <v>0</v>
      </c>
      <c r="AC20" s="95">
        <v>0</v>
      </c>
      <c r="AD20" s="95">
        <v>0</v>
      </c>
      <c r="AE20" s="95">
        <v>0</v>
      </c>
      <c r="AF20" s="95">
        <v>0</v>
      </c>
      <c r="AG20" s="95">
        <v>0</v>
      </c>
      <c r="AH20" s="95">
        <v>0</v>
      </c>
      <c r="AI20" s="95">
        <v>0</v>
      </c>
      <c r="AJ20" s="95">
        <v>0</v>
      </c>
      <c r="AK20" s="95">
        <v>0</v>
      </c>
    </row>
    <row r="21" spans="1:37" s="264" customFormat="1" x14ac:dyDescent="0.3">
      <c r="A21" s="271">
        <f t="shared" si="7"/>
        <v>8.0399999999999991</v>
      </c>
      <c r="B21" s="265" t="s">
        <v>75</v>
      </c>
      <c r="C21" s="266"/>
      <c r="D21" s="273" t="s">
        <v>176</v>
      </c>
      <c r="E21" s="268" t="s">
        <v>73</v>
      </c>
      <c r="F21" s="269">
        <f t="shared" ref="F21:F25" si="9">SUM(G21:AK21)</f>
        <v>0</v>
      </c>
      <c r="G21" s="270">
        <v>0</v>
      </c>
      <c r="H21" s="270">
        <v>0</v>
      </c>
      <c r="I21" s="270">
        <v>0</v>
      </c>
      <c r="J21" s="270">
        <v>0</v>
      </c>
      <c r="K21" s="270">
        <v>0</v>
      </c>
      <c r="L21" s="270">
        <v>0</v>
      </c>
      <c r="M21" s="270">
        <v>0</v>
      </c>
      <c r="N21" s="270">
        <v>0</v>
      </c>
      <c r="O21" s="270">
        <v>0</v>
      </c>
      <c r="P21" s="270">
        <v>0</v>
      </c>
      <c r="Q21" s="270">
        <v>0</v>
      </c>
      <c r="R21" s="270">
        <v>0</v>
      </c>
      <c r="S21" s="270">
        <v>0</v>
      </c>
      <c r="T21" s="270">
        <v>0</v>
      </c>
      <c r="U21" s="270">
        <v>0</v>
      </c>
      <c r="V21" s="270">
        <v>0</v>
      </c>
      <c r="W21" s="270">
        <v>0</v>
      </c>
      <c r="X21" s="270">
        <v>0</v>
      </c>
      <c r="Y21" s="270">
        <v>0</v>
      </c>
      <c r="Z21" s="270">
        <v>0</v>
      </c>
      <c r="AA21" s="270">
        <v>0</v>
      </c>
      <c r="AB21" s="270">
        <v>0</v>
      </c>
      <c r="AC21" s="270">
        <v>0</v>
      </c>
      <c r="AD21" s="270">
        <v>0</v>
      </c>
      <c r="AE21" s="270">
        <v>0</v>
      </c>
      <c r="AF21" s="270">
        <v>0</v>
      </c>
      <c r="AG21" s="270">
        <v>0</v>
      </c>
      <c r="AH21" s="270">
        <v>0</v>
      </c>
      <c r="AI21" s="270">
        <v>0</v>
      </c>
      <c r="AJ21" s="270">
        <v>0</v>
      </c>
      <c r="AK21" s="270">
        <v>0</v>
      </c>
    </row>
    <row r="22" spans="1:37" s="264" customFormat="1" x14ac:dyDescent="0.3">
      <c r="A22" s="271">
        <f t="shared" si="7"/>
        <v>8.0499999999999989</v>
      </c>
      <c r="B22" s="265" t="s">
        <v>77</v>
      </c>
      <c r="C22" s="266"/>
      <c r="D22" s="273" t="s">
        <v>176</v>
      </c>
      <c r="E22" s="268" t="s">
        <v>73</v>
      </c>
      <c r="F22" s="269">
        <f t="shared" si="9"/>
        <v>0</v>
      </c>
      <c r="G22" s="270">
        <v>0</v>
      </c>
      <c r="H22" s="270">
        <v>0</v>
      </c>
      <c r="I22" s="270">
        <v>0</v>
      </c>
      <c r="J22" s="270">
        <v>0</v>
      </c>
      <c r="K22" s="270">
        <v>0</v>
      </c>
      <c r="L22" s="270">
        <v>0</v>
      </c>
      <c r="M22" s="270">
        <v>0</v>
      </c>
      <c r="N22" s="270">
        <v>0</v>
      </c>
      <c r="O22" s="270">
        <v>0</v>
      </c>
      <c r="P22" s="270">
        <v>0</v>
      </c>
      <c r="Q22" s="270">
        <v>0</v>
      </c>
      <c r="R22" s="270">
        <v>0</v>
      </c>
      <c r="S22" s="270">
        <v>0</v>
      </c>
      <c r="T22" s="270">
        <v>0</v>
      </c>
      <c r="U22" s="270">
        <v>0</v>
      </c>
      <c r="V22" s="270">
        <v>0</v>
      </c>
      <c r="W22" s="270">
        <v>0</v>
      </c>
      <c r="X22" s="270">
        <v>0</v>
      </c>
      <c r="Y22" s="270">
        <v>0</v>
      </c>
      <c r="Z22" s="270">
        <v>0</v>
      </c>
      <c r="AA22" s="270">
        <v>0</v>
      </c>
      <c r="AB22" s="270">
        <v>0</v>
      </c>
      <c r="AC22" s="270">
        <v>0</v>
      </c>
      <c r="AD22" s="270">
        <v>0</v>
      </c>
      <c r="AE22" s="270">
        <v>0</v>
      </c>
      <c r="AF22" s="270">
        <v>0</v>
      </c>
      <c r="AG22" s="270">
        <v>0</v>
      </c>
      <c r="AH22" s="270">
        <v>0</v>
      </c>
      <c r="AI22" s="270">
        <v>0</v>
      </c>
      <c r="AJ22" s="270">
        <v>0</v>
      </c>
      <c r="AK22" s="270">
        <v>0</v>
      </c>
    </row>
    <row r="23" spans="1:37" s="264" customFormat="1" x14ac:dyDescent="0.3">
      <c r="A23" s="271">
        <f t="shared" si="7"/>
        <v>8.0599999999999987</v>
      </c>
      <c r="B23" s="265" t="s">
        <v>9</v>
      </c>
      <c r="C23" s="266"/>
      <c r="D23" s="273" t="s">
        <v>176</v>
      </c>
      <c r="E23" s="268" t="s">
        <v>73</v>
      </c>
      <c r="F23" s="269">
        <f t="shared" si="9"/>
        <v>0</v>
      </c>
      <c r="G23" s="270">
        <v>0</v>
      </c>
      <c r="H23" s="270">
        <v>0</v>
      </c>
      <c r="I23" s="270">
        <v>0</v>
      </c>
      <c r="J23" s="270">
        <v>0</v>
      </c>
      <c r="K23" s="270">
        <v>0</v>
      </c>
      <c r="L23" s="270">
        <v>0</v>
      </c>
      <c r="M23" s="270">
        <v>0</v>
      </c>
      <c r="N23" s="270">
        <v>0</v>
      </c>
      <c r="O23" s="270">
        <v>0</v>
      </c>
      <c r="P23" s="270">
        <v>0</v>
      </c>
      <c r="Q23" s="270">
        <v>0</v>
      </c>
      <c r="R23" s="270">
        <v>0</v>
      </c>
      <c r="S23" s="270">
        <v>0</v>
      </c>
      <c r="T23" s="270">
        <v>0</v>
      </c>
      <c r="U23" s="270">
        <v>0</v>
      </c>
      <c r="V23" s="270">
        <v>0</v>
      </c>
      <c r="W23" s="270">
        <v>0</v>
      </c>
      <c r="X23" s="270">
        <v>0</v>
      </c>
      <c r="Y23" s="270">
        <v>0</v>
      </c>
      <c r="Z23" s="270">
        <v>0</v>
      </c>
      <c r="AA23" s="270">
        <v>0</v>
      </c>
      <c r="AB23" s="270">
        <v>0</v>
      </c>
      <c r="AC23" s="270">
        <v>0</v>
      </c>
      <c r="AD23" s="270">
        <v>0</v>
      </c>
      <c r="AE23" s="270">
        <v>0</v>
      </c>
      <c r="AF23" s="270">
        <v>0</v>
      </c>
      <c r="AG23" s="270">
        <v>0</v>
      </c>
      <c r="AH23" s="270">
        <v>0</v>
      </c>
      <c r="AI23" s="270">
        <v>0</v>
      </c>
      <c r="AJ23" s="270">
        <v>0</v>
      </c>
      <c r="AK23" s="270">
        <v>0</v>
      </c>
    </row>
    <row r="24" spans="1:37" x14ac:dyDescent="0.3">
      <c r="A24" s="271">
        <f t="shared" si="7"/>
        <v>8.0699999999999985</v>
      </c>
      <c r="B24" s="265" t="s">
        <v>9</v>
      </c>
      <c r="C24" s="66"/>
      <c r="D24" s="273" t="s">
        <v>176</v>
      </c>
      <c r="E24" s="268" t="s">
        <v>73</v>
      </c>
      <c r="F24" s="269">
        <f t="shared" si="9"/>
        <v>0</v>
      </c>
      <c r="G24" s="270">
        <v>0</v>
      </c>
      <c r="H24" s="270">
        <v>0</v>
      </c>
      <c r="I24" s="270">
        <v>0</v>
      </c>
      <c r="J24" s="270">
        <v>0</v>
      </c>
      <c r="K24" s="270">
        <v>0</v>
      </c>
      <c r="L24" s="270">
        <v>0</v>
      </c>
      <c r="M24" s="270">
        <v>0</v>
      </c>
      <c r="N24" s="270">
        <v>0</v>
      </c>
      <c r="O24" s="270">
        <v>0</v>
      </c>
      <c r="P24" s="270">
        <v>0</v>
      </c>
      <c r="Q24" s="270">
        <v>0</v>
      </c>
      <c r="R24" s="270">
        <v>0</v>
      </c>
      <c r="S24" s="270">
        <v>0</v>
      </c>
      <c r="T24" s="270">
        <v>0</v>
      </c>
      <c r="U24" s="270">
        <v>0</v>
      </c>
      <c r="V24" s="270">
        <v>0</v>
      </c>
      <c r="W24" s="270">
        <v>0</v>
      </c>
      <c r="X24" s="270">
        <v>0</v>
      </c>
      <c r="Y24" s="270">
        <v>0</v>
      </c>
      <c r="Z24" s="270">
        <v>0</v>
      </c>
      <c r="AA24" s="270">
        <v>0</v>
      </c>
      <c r="AB24" s="270">
        <v>0</v>
      </c>
      <c r="AC24" s="270">
        <v>0</v>
      </c>
      <c r="AD24" s="270">
        <v>0</v>
      </c>
      <c r="AE24" s="270">
        <v>0</v>
      </c>
      <c r="AF24" s="270">
        <v>0</v>
      </c>
      <c r="AG24" s="270">
        <v>0</v>
      </c>
      <c r="AH24" s="270">
        <v>0</v>
      </c>
      <c r="AI24" s="270">
        <v>0</v>
      </c>
      <c r="AJ24" s="270">
        <v>0</v>
      </c>
      <c r="AK24" s="270">
        <v>0</v>
      </c>
    </row>
    <row r="25" spans="1:37" x14ac:dyDescent="0.3">
      <c r="A25" s="271">
        <f t="shared" si="7"/>
        <v>8.0799999999999983</v>
      </c>
      <c r="B25" s="265" t="s">
        <v>9</v>
      </c>
      <c r="C25" s="66"/>
      <c r="D25" s="273" t="s">
        <v>176</v>
      </c>
      <c r="E25" s="268" t="s">
        <v>73</v>
      </c>
      <c r="F25" s="269">
        <f t="shared" si="9"/>
        <v>0</v>
      </c>
      <c r="G25" s="270">
        <v>0</v>
      </c>
      <c r="H25" s="270">
        <v>0</v>
      </c>
      <c r="I25" s="270">
        <v>0</v>
      </c>
      <c r="J25" s="270">
        <v>0</v>
      </c>
      <c r="K25" s="270">
        <v>0</v>
      </c>
      <c r="L25" s="270">
        <v>0</v>
      </c>
      <c r="M25" s="270">
        <v>0</v>
      </c>
      <c r="N25" s="270">
        <v>0</v>
      </c>
      <c r="O25" s="270">
        <v>0</v>
      </c>
      <c r="P25" s="270">
        <v>0</v>
      </c>
      <c r="Q25" s="270">
        <v>0</v>
      </c>
      <c r="R25" s="270">
        <v>0</v>
      </c>
      <c r="S25" s="270">
        <v>0</v>
      </c>
      <c r="T25" s="270">
        <v>0</v>
      </c>
      <c r="U25" s="270">
        <v>0</v>
      </c>
      <c r="V25" s="270">
        <v>0</v>
      </c>
      <c r="W25" s="270">
        <v>0</v>
      </c>
      <c r="X25" s="270">
        <v>0</v>
      </c>
      <c r="Y25" s="270">
        <v>0</v>
      </c>
      <c r="Z25" s="270">
        <v>0</v>
      </c>
      <c r="AA25" s="270">
        <v>0</v>
      </c>
      <c r="AB25" s="270">
        <v>0</v>
      </c>
      <c r="AC25" s="270">
        <v>0</v>
      </c>
      <c r="AD25" s="270">
        <v>0</v>
      </c>
      <c r="AE25" s="270">
        <v>0</v>
      </c>
      <c r="AF25" s="270">
        <v>0</v>
      </c>
      <c r="AG25" s="270">
        <v>0</v>
      </c>
      <c r="AH25" s="270">
        <v>0</v>
      </c>
      <c r="AI25" s="270">
        <v>0</v>
      </c>
      <c r="AJ25" s="270">
        <v>0</v>
      </c>
      <c r="AK25" s="270">
        <v>0</v>
      </c>
    </row>
    <row r="26" spans="1:37" x14ac:dyDescent="0.3">
      <c r="A26" s="271">
        <f t="shared" si="7"/>
        <v>8.0899999999999981</v>
      </c>
      <c r="B26" s="49" t="s">
        <v>9</v>
      </c>
      <c r="C26" s="66"/>
      <c r="D26" s="273" t="s">
        <v>176</v>
      </c>
      <c r="E26" s="268" t="s">
        <v>73</v>
      </c>
      <c r="F26" s="89">
        <f t="shared" ref="F26" si="10">SUM(G26:AK26)</f>
        <v>0</v>
      </c>
      <c r="G26" s="95">
        <v>0</v>
      </c>
      <c r="H26" s="95">
        <v>0</v>
      </c>
      <c r="I26" s="95">
        <v>0</v>
      </c>
      <c r="J26" s="95">
        <v>0</v>
      </c>
      <c r="K26" s="95">
        <v>0</v>
      </c>
      <c r="L26" s="95">
        <v>0</v>
      </c>
      <c r="M26" s="95">
        <v>0</v>
      </c>
      <c r="N26" s="95">
        <v>0</v>
      </c>
      <c r="O26" s="95">
        <v>0</v>
      </c>
      <c r="P26" s="95">
        <v>0</v>
      </c>
      <c r="Q26" s="95">
        <v>0</v>
      </c>
      <c r="R26" s="95">
        <v>0</v>
      </c>
      <c r="S26" s="95">
        <v>0</v>
      </c>
      <c r="T26" s="95">
        <v>0</v>
      </c>
      <c r="U26" s="95">
        <v>0</v>
      </c>
      <c r="V26" s="95">
        <v>0</v>
      </c>
      <c r="W26" s="95">
        <v>0</v>
      </c>
      <c r="X26" s="95">
        <v>0</v>
      </c>
      <c r="Y26" s="95">
        <v>0</v>
      </c>
      <c r="Z26" s="95">
        <v>0</v>
      </c>
      <c r="AA26" s="95">
        <v>0</v>
      </c>
      <c r="AB26" s="95">
        <v>0</v>
      </c>
      <c r="AC26" s="95">
        <v>0</v>
      </c>
      <c r="AD26" s="95">
        <v>0</v>
      </c>
      <c r="AE26" s="95">
        <v>0</v>
      </c>
      <c r="AF26" s="95">
        <v>0</v>
      </c>
      <c r="AG26" s="95">
        <v>0</v>
      </c>
      <c r="AH26" s="95">
        <v>0</v>
      </c>
      <c r="AI26" s="95">
        <v>0</v>
      </c>
      <c r="AJ26" s="95">
        <v>0</v>
      </c>
      <c r="AK26" s="95">
        <v>0</v>
      </c>
    </row>
    <row r="27" spans="1:37" ht="13.5" thickBot="1" x14ac:dyDescent="0.35">
      <c r="A27" s="121">
        <f t="shared" si="7"/>
        <v>8.0999999999999979</v>
      </c>
      <c r="B27" s="49" t="s">
        <v>42</v>
      </c>
      <c r="C27" s="122"/>
      <c r="D27" s="273" t="s">
        <v>176</v>
      </c>
      <c r="E27" s="268" t="s">
        <v>73</v>
      </c>
      <c r="F27" s="89">
        <f t="shared" si="8"/>
        <v>0</v>
      </c>
      <c r="G27" s="95">
        <v>0</v>
      </c>
      <c r="H27" s="95">
        <v>0</v>
      </c>
      <c r="I27" s="95">
        <v>0</v>
      </c>
      <c r="J27" s="95">
        <v>0</v>
      </c>
      <c r="K27" s="95">
        <v>0</v>
      </c>
      <c r="L27" s="95">
        <v>0</v>
      </c>
      <c r="M27" s="95">
        <v>0</v>
      </c>
      <c r="N27" s="95">
        <v>0</v>
      </c>
      <c r="O27" s="95">
        <v>0</v>
      </c>
      <c r="P27" s="95">
        <v>0</v>
      </c>
      <c r="Q27" s="95">
        <v>0</v>
      </c>
      <c r="R27" s="95">
        <v>0</v>
      </c>
      <c r="S27" s="95">
        <v>0</v>
      </c>
      <c r="T27" s="95">
        <v>0</v>
      </c>
      <c r="U27" s="95">
        <v>0</v>
      </c>
      <c r="V27" s="95">
        <v>0</v>
      </c>
      <c r="W27" s="95">
        <v>0</v>
      </c>
      <c r="X27" s="95">
        <v>0</v>
      </c>
      <c r="Y27" s="95">
        <v>0</v>
      </c>
      <c r="Z27" s="95">
        <v>0</v>
      </c>
      <c r="AA27" s="95">
        <v>0</v>
      </c>
      <c r="AB27" s="95">
        <v>0</v>
      </c>
      <c r="AC27" s="95">
        <v>0</v>
      </c>
      <c r="AD27" s="95">
        <v>0</v>
      </c>
      <c r="AE27" s="95">
        <v>0</v>
      </c>
      <c r="AF27" s="95">
        <v>0</v>
      </c>
      <c r="AG27" s="95">
        <v>0</v>
      </c>
      <c r="AH27" s="95">
        <v>0</v>
      </c>
      <c r="AI27" s="95">
        <v>0</v>
      </c>
      <c r="AJ27" s="95">
        <v>0</v>
      </c>
      <c r="AK27" s="95">
        <v>0</v>
      </c>
    </row>
    <row r="28" spans="1:37" ht="15" thickBot="1" x14ac:dyDescent="0.35">
      <c r="A28" s="66"/>
      <c r="B28" s="29" t="s">
        <v>87</v>
      </c>
      <c r="C28" s="30"/>
      <c r="D28" s="30"/>
      <c r="E28" s="80" t="s">
        <v>73</v>
      </c>
      <c r="F28" s="90">
        <f>SUM(G28:AK28)</f>
        <v>0</v>
      </c>
      <c r="G28" s="91">
        <f t="shared" ref="G28:AK28" si="11">SUM(G18:G27)</f>
        <v>0</v>
      </c>
      <c r="H28" s="91">
        <f t="shared" si="11"/>
        <v>0</v>
      </c>
      <c r="I28" s="91">
        <f t="shared" si="11"/>
        <v>0</v>
      </c>
      <c r="J28" s="91">
        <f t="shared" si="11"/>
        <v>0</v>
      </c>
      <c r="K28" s="91">
        <f t="shared" si="11"/>
        <v>0</v>
      </c>
      <c r="L28" s="91">
        <f t="shared" si="11"/>
        <v>0</v>
      </c>
      <c r="M28" s="91">
        <f t="shared" si="11"/>
        <v>0</v>
      </c>
      <c r="N28" s="91">
        <f t="shared" si="11"/>
        <v>0</v>
      </c>
      <c r="O28" s="91">
        <f t="shared" si="11"/>
        <v>0</v>
      </c>
      <c r="P28" s="91">
        <f t="shared" si="11"/>
        <v>0</v>
      </c>
      <c r="Q28" s="91">
        <f t="shared" si="11"/>
        <v>0</v>
      </c>
      <c r="R28" s="91">
        <f t="shared" si="11"/>
        <v>0</v>
      </c>
      <c r="S28" s="91">
        <f t="shared" si="11"/>
        <v>0</v>
      </c>
      <c r="T28" s="91">
        <f t="shared" si="11"/>
        <v>0</v>
      </c>
      <c r="U28" s="91">
        <f t="shared" si="11"/>
        <v>0</v>
      </c>
      <c r="V28" s="91">
        <f t="shared" si="11"/>
        <v>0</v>
      </c>
      <c r="W28" s="91">
        <f t="shared" si="11"/>
        <v>0</v>
      </c>
      <c r="X28" s="91">
        <f t="shared" si="11"/>
        <v>0</v>
      </c>
      <c r="Y28" s="91">
        <f t="shared" si="11"/>
        <v>0</v>
      </c>
      <c r="Z28" s="91">
        <f t="shared" si="11"/>
        <v>0</v>
      </c>
      <c r="AA28" s="91">
        <f t="shared" si="11"/>
        <v>0</v>
      </c>
      <c r="AB28" s="91">
        <f t="shared" si="11"/>
        <v>0</v>
      </c>
      <c r="AC28" s="91">
        <f t="shared" si="11"/>
        <v>0</v>
      </c>
      <c r="AD28" s="91">
        <f t="shared" si="11"/>
        <v>0</v>
      </c>
      <c r="AE28" s="91">
        <f t="shared" si="11"/>
        <v>0</v>
      </c>
      <c r="AF28" s="91">
        <f t="shared" si="11"/>
        <v>0</v>
      </c>
      <c r="AG28" s="91">
        <f t="shared" si="11"/>
        <v>0</v>
      </c>
      <c r="AH28" s="91">
        <f t="shared" si="11"/>
        <v>0</v>
      </c>
      <c r="AI28" s="91">
        <f t="shared" si="11"/>
        <v>0</v>
      </c>
      <c r="AJ28" s="91">
        <f t="shared" si="11"/>
        <v>0</v>
      </c>
      <c r="AK28" s="91">
        <f t="shared" si="11"/>
        <v>0</v>
      </c>
    </row>
    <row r="29" spans="1:37" ht="15" thickBot="1" x14ac:dyDescent="0.35">
      <c r="A29" s="1"/>
      <c r="B29" s="42"/>
      <c r="C29" s="27"/>
      <c r="D29" s="27"/>
      <c r="E29" s="92"/>
      <c r="F29" s="92"/>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row>
    <row r="30" spans="1:37" ht="24" thickBot="1" x14ac:dyDescent="0.4">
      <c r="A30" s="38" t="s">
        <v>89</v>
      </c>
      <c r="B30" s="26"/>
      <c r="C30" s="26"/>
      <c r="D30" s="41"/>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s="35" customFormat="1" ht="13.5" thickBot="1" x14ac:dyDescent="0.35">
      <c r="A31" s="31">
        <v>10</v>
      </c>
      <c r="B31" s="32" t="s">
        <v>213</v>
      </c>
      <c r="C31" s="32"/>
      <c r="D31" s="33"/>
      <c r="E31" s="79"/>
      <c r="F31" s="79"/>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1:37" x14ac:dyDescent="0.3">
      <c r="A32" s="280">
        <v>10.01</v>
      </c>
      <c r="B32" s="277" t="s">
        <v>79</v>
      </c>
      <c r="C32" s="278"/>
      <c r="D32" s="297" t="s">
        <v>176</v>
      </c>
      <c r="E32" s="77" t="s">
        <v>73</v>
      </c>
      <c r="F32" s="87">
        <f>SUM(G32:AK32)</f>
        <v>0</v>
      </c>
      <c r="G32" s="95">
        <v>0</v>
      </c>
      <c r="H32" s="88">
        <f t="shared" ref="H32:AK32" si="12">G32*(1+Inflation_rate)</f>
        <v>0</v>
      </c>
      <c r="I32" s="88">
        <f t="shared" si="12"/>
        <v>0</v>
      </c>
      <c r="J32" s="88">
        <f t="shared" si="12"/>
        <v>0</v>
      </c>
      <c r="K32" s="88">
        <f t="shared" si="12"/>
        <v>0</v>
      </c>
      <c r="L32" s="88">
        <f t="shared" si="12"/>
        <v>0</v>
      </c>
      <c r="M32" s="88">
        <f t="shared" si="12"/>
        <v>0</v>
      </c>
      <c r="N32" s="88">
        <f t="shared" si="12"/>
        <v>0</v>
      </c>
      <c r="O32" s="88">
        <f t="shared" si="12"/>
        <v>0</v>
      </c>
      <c r="P32" s="88">
        <f t="shared" si="12"/>
        <v>0</v>
      </c>
      <c r="Q32" s="88">
        <f t="shared" si="12"/>
        <v>0</v>
      </c>
      <c r="R32" s="88">
        <f t="shared" si="12"/>
        <v>0</v>
      </c>
      <c r="S32" s="88">
        <f t="shared" si="12"/>
        <v>0</v>
      </c>
      <c r="T32" s="88">
        <f t="shared" si="12"/>
        <v>0</v>
      </c>
      <c r="U32" s="88">
        <f t="shared" si="12"/>
        <v>0</v>
      </c>
      <c r="V32" s="88">
        <f t="shared" si="12"/>
        <v>0</v>
      </c>
      <c r="W32" s="88">
        <f t="shared" si="12"/>
        <v>0</v>
      </c>
      <c r="X32" s="88">
        <f t="shared" si="12"/>
        <v>0</v>
      </c>
      <c r="Y32" s="88">
        <f t="shared" si="12"/>
        <v>0</v>
      </c>
      <c r="Z32" s="88">
        <f t="shared" si="12"/>
        <v>0</v>
      </c>
      <c r="AA32" s="88">
        <f t="shared" si="12"/>
        <v>0</v>
      </c>
      <c r="AB32" s="88">
        <f t="shared" si="12"/>
        <v>0</v>
      </c>
      <c r="AC32" s="88">
        <f t="shared" si="12"/>
        <v>0</v>
      </c>
      <c r="AD32" s="88">
        <f t="shared" si="12"/>
        <v>0</v>
      </c>
      <c r="AE32" s="88">
        <f t="shared" si="12"/>
        <v>0</v>
      </c>
      <c r="AF32" s="88">
        <f t="shared" si="12"/>
        <v>0</v>
      </c>
      <c r="AG32" s="88">
        <f t="shared" si="12"/>
        <v>0</v>
      </c>
      <c r="AH32" s="88">
        <f t="shared" si="12"/>
        <v>0</v>
      </c>
      <c r="AI32" s="88">
        <f t="shared" si="12"/>
        <v>0</v>
      </c>
      <c r="AJ32" s="88">
        <f t="shared" si="12"/>
        <v>0</v>
      </c>
      <c r="AK32" s="88">
        <f t="shared" si="12"/>
        <v>0</v>
      </c>
    </row>
    <row r="33" spans="1:37" x14ac:dyDescent="0.3">
      <c r="A33" s="280">
        <v>10.02</v>
      </c>
      <c r="B33" s="277" t="s">
        <v>43</v>
      </c>
      <c r="C33" s="278"/>
      <c r="D33" s="279" t="s">
        <v>176</v>
      </c>
      <c r="E33" s="77" t="s">
        <v>73</v>
      </c>
      <c r="F33" s="89">
        <f t="shared" ref="F33:F50" si="13">SUM(G33:AK33)</f>
        <v>0</v>
      </c>
      <c r="G33" s="95">
        <v>0</v>
      </c>
      <c r="H33" s="88">
        <f t="shared" ref="H33:AK33" si="14">G33*(1+Inflation_rate)</f>
        <v>0</v>
      </c>
      <c r="I33" s="88">
        <f t="shared" si="14"/>
        <v>0</v>
      </c>
      <c r="J33" s="88">
        <f t="shared" si="14"/>
        <v>0</v>
      </c>
      <c r="K33" s="88">
        <f t="shared" si="14"/>
        <v>0</v>
      </c>
      <c r="L33" s="88">
        <f t="shared" si="14"/>
        <v>0</v>
      </c>
      <c r="M33" s="88">
        <f t="shared" si="14"/>
        <v>0</v>
      </c>
      <c r="N33" s="88">
        <f t="shared" si="14"/>
        <v>0</v>
      </c>
      <c r="O33" s="88">
        <f t="shared" si="14"/>
        <v>0</v>
      </c>
      <c r="P33" s="88">
        <f t="shared" si="14"/>
        <v>0</v>
      </c>
      <c r="Q33" s="88">
        <f t="shared" si="14"/>
        <v>0</v>
      </c>
      <c r="R33" s="88">
        <f t="shared" si="14"/>
        <v>0</v>
      </c>
      <c r="S33" s="88">
        <f t="shared" si="14"/>
        <v>0</v>
      </c>
      <c r="T33" s="88">
        <f t="shared" si="14"/>
        <v>0</v>
      </c>
      <c r="U33" s="88">
        <f t="shared" si="14"/>
        <v>0</v>
      </c>
      <c r="V33" s="88">
        <f t="shared" si="14"/>
        <v>0</v>
      </c>
      <c r="W33" s="88">
        <f t="shared" si="14"/>
        <v>0</v>
      </c>
      <c r="X33" s="88">
        <f t="shared" si="14"/>
        <v>0</v>
      </c>
      <c r="Y33" s="88">
        <f t="shared" si="14"/>
        <v>0</v>
      </c>
      <c r="Z33" s="88">
        <f t="shared" si="14"/>
        <v>0</v>
      </c>
      <c r="AA33" s="88">
        <f t="shared" si="14"/>
        <v>0</v>
      </c>
      <c r="AB33" s="88">
        <f t="shared" si="14"/>
        <v>0</v>
      </c>
      <c r="AC33" s="88">
        <f t="shared" si="14"/>
        <v>0</v>
      </c>
      <c r="AD33" s="88">
        <f t="shared" si="14"/>
        <v>0</v>
      </c>
      <c r="AE33" s="88">
        <f t="shared" si="14"/>
        <v>0</v>
      </c>
      <c r="AF33" s="88">
        <f t="shared" si="14"/>
        <v>0</v>
      </c>
      <c r="AG33" s="88">
        <f t="shared" si="14"/>
        <v>0</v>
      </c>
      <c r="AH33" s="88">
        <f t="shared" si="14"/>
        <v>0</v>
      </c>
      <c r="AI33" s="88">
        <f t="shared" si="14"/>
        <v>0</v>
      </c>
      <c r="AJ33" s="88">
        <f t="shared" si="14"/>
        <v>0</v>
      </c>
      <c r="AK33" s="88">
        <f t="shared" si="14"/>
        <v>0</v>
      </c>
    </row>
    <row r="34" spans="1:37" x14ac:dyDescent="0.3">
      <c r="A34" s="280">
        <v>10.029999999999999</v>
      </c>
      <c r="B34" s="277" t="s">
        <v>80</v>
      </c>
      <c r="C34" s="278"/>
      <c r="D34" s="279" t="s">
        <v>176</v>
      </c>
      <c r="E34" s="77" t="s">
        <v>73</v>
      </c>
      <c r="F34" s="89">
        <f t="shared" si="13"/>
        <v>0</v>
      </c>
      <c r="G34" s="95">
        <v>0</v>
      </c>
      <c r="H34" s="88">
        <f t="shared" ref="H34:AK34" si="15">G34*(1+Inflation_rate)</f>
        <v>0</v>
      </c>
      <c r="I34" s="88">
        <f t="shared" si="15"/>
        <v>0</v>
      </c>
      <c r="J34" s="88">
        <f t="shared" si="15"/>
        <v>0</v>
      </c>
      <c r="K34" s="88">
        <f t="shared" si="15"/>
        <v>0</v>
      </c>
      <c r="L34" s="88">
        <f t="shared" si="15"/>
        <v>0</v>
      </c>
      <c r="M34" s="88">
        <f t="shared" si="15"/>
        <v>0</v>
      </c>
      <c r="N34" s="88">
        <f t="shared" si="15"/>
        <v>0</v>
      </c>
      <c r="O34" s="88">
        <f t="shared" si="15"/>
        <v>0</v>
      </c>
      <c r="P34" s="88">
        <f t="shared" si="15"/>
        <v>0</v>
      </c>
      <c r="Q34" s="88">
        <f t="shared" si="15"/>
        <v>0</v>
      </c>
      <c r="R34" s="88">
        <f t="shared" si="15"/>
        <v>0</v>
      </c>
      <c r="S34" s="88">
        <f t="shared" si="15"/>
        <v>0</v>
      </c>
      <c r="T34" s="88">
        <f t="shared" si="15"/>
        <v>0</v>
      </c>
      <c r="U34" s="88">
        <f t="shared" si="15"/>
        <v>0</v>
      </c>
      <c r="V34" s="88">
        <f t="shared" si="15"/>
        <v>0</v>
      </c>
      <c r="W34" s="88">
        <f t="shared" si="15"/>
        <v>0</v>
      </c>
      <c r="X34" s="88">
        <f t="shared" si="15"/>
        <v>0</v>
      </c>
      <c r="Y34" s="88">
        <f t="shared" si="15"/>
        <v>0</v>
      </c>
      <c r="Z34" s="88">
        <f t="shared" si="15"/>
        <v>0</v>
      </c>
      <c r="AA34" s="88">
        <f t="shared" si="15"/>
        <v>0</v>
      </c>
      <c r="AB34" s="88">
        <f t="shared" si="15"/>
        <v>0</v>
      </c>
      <c r="AC34" s="88">
        <f t="shared" si="15"/>
        <v>0</v>
      </c>
      <c r="AD34" s="88">
        <f t="shared" si="15"/>
        <v>0</v>
      </c>
      <c r="AE34" s="88">
        <f t="shared" si="15"/>
        <v>0</v>
      </c>
      <c r="AF34" s="88">
        <f t="shared" si="15"/>
        <v>0</v>
      </c>
      <c r="AG34" s="88">
        <f t="shared" si="15"/>
        <v>0</v>
      </c>
      <c r="AH34" s="88">
        <f t="shared" si="15"/>
        <v>0</v>
      </c>
      <c r="AI34" s="88">
        <f t="shared" si="15"/>
        <v>0</v>
      </c>
      <c r="AJ34" s="88">
        <f t="shared" si="15"/>
        <v>0</v>
      </c>
      <c r="AK34" s="88">
        <f t="shared" si="15"/>
        <v>0</v>
      </c>
    </row>
    <row r="35" spans="1:37" x14ac:dyDescent="0.3">
      <c r="A35" s="280">
        <v>10.039999999999999</v>
      </c>
      <c r="B35" s="277" t="s">
        <v>81</v>
      </c>
      <c r="C35" s="278"/>
      <c r="D35" s="279" t="s">
        <v>176</v>
      </c>
      <c r="E35" s="77" t="s">
        <v>73</v>
      </c>
      <c r="F35" s="89">
        <f t="shared" si="13"/>
        <v>0</v>
      </c>
      <c r="G35" s="95">
        <v>0</v>
      </c>
      <c r="H35" s="88">
        <f t="shared" ref="H35:AK35" si="16">G35*(1+Inflation_rate)</f>
        <v>0</v>
      </c>
      <c r="I35" s="88">
        <f t="shared" si="16"/>
        <v>0</v>
      </c>
      <c r="J35" s="88">
        <f t="shared" si="16"/>
        <v>0</v>
      </c>
      <c r="K35" s="88">
        <f t="shared" si="16"/>
        <v>0</v>
      </c>
      <c r="L35" s="88">
        <f t="shared" si="16"/>
        <v>0</v>
      </c>
      <c r="M35" s="88">
        <f t="shared" si="16"/>
        <v>0</v>
      </c>
      <c r="N35" s="88">
        <f t="shared" si="16"/>
        <v>0</v>
      </c>
      <c r="O35" s="88">
        <f t="shared" si="16"/>
        <v>0</v>
      </c>
      <c r="P35" s="88">
        <f t="shared" si="16"/>
        <v>0</v>
      </c>
      <c r="Q35" s="88">
        <f t="shared" si="16"/>
        <v>0</v>
      </c>
      <c r="R35" s="88">
        <f t="shared" si="16"/>
        <v>0</v>
      </c>
      <c r="S35" s="88">
        <f t="shared" si="16"/>
        <v>0</v>
      </c>
      <c r="T35" s="88">
        <f t="shared" si="16"/>
        <v>0</v>
      </c>
      <c r="U35" s="88">
        <f t="shared" si="16"/>
        <v>0</v>
      </c>
      <c r="V35" s="88">
        <f t="shared" si="16"/>
        <v>0</v>
      </c>
      <c r="W35" s="88">
        <f t="shared" si="16"/>
        <v>0</v>
      </c>
      <c r="X35" s="88">
        <f t="shared" si="16"/>
        <v>0</v>
      </c>
      <c r="Y35" s="88">
        <f t="shared" si="16"/>
        <v>0</v>
      </c>
      <c r="Z35" s="88">
        <f t="shared" si="16"/>
        <v>0</v>
      </c>
      <c r="AA35" s="88">
        <f t="shared" si="16"/>
        <v>0</v>
      </c>
      <c r="AB35" s="88">
        <f t="shared" si="16"/>
        <v>0</v>
      </c>
      <c r="AC35" s="88">
        <f t="shared" si="16"/>
        <v>0</v>
      </c>
      <c r="AD35" s="88">
        <f t="shared" si="16"/>
        <v>0</v>
      </c>
      <c r="AE35" s="88">
        <f t="shared" si="16"/>
        <v>0</v>
      </c>
      <c r="AF35" s="88">
        <f t="shared" si="16"/>
        <v>0</v>
      </c>
      <c r="AG35" s="88">
        <f t="shared" si="16"/>
        <v>0</v>
      </c>
      <c r="AH35" s="88">
        <f t="shared" si="16"/>
        <v>0</v>
      </c>
      <c r="AI35" s="88">
        <f t="shared" si="16"/>
        <v>0</v>
      </c>
      <c r="AJ35" s="88">
        <f t="shared" si="16"/>
        <v>0</v>
      </c>
      <c r="AK35" s="88">
        <f t="shared" si="16"/>
        <v>0</v>
      </c>
    </row>
    <row r="36" spans="1:37" x14ac:dyDescent="0.3">
      <c r="A36" s="280">
        <v>10.049999999999999</v>
      </c>
      <c r="B36" s="277" t="s">
        <v>82</v>
      </c>
      <c r="C36" s="278"/>
      <c r="D36" s="279" t="s">
        <v>176</v>
      </c>
      <c r="E36" s="77" t="s">
        <v>73</v>
      </c>
      <c r="F36" s="89">
        <f t="shared" si="13"/>
        <v>0</v>
      </c>
      <c r="G36" s="95">
        <v>0</v>
      </c>
      <c r="H36" s="88">
        <f t="shared" ref="H36:AK36" si="17">G36*(1+Inflation_rate)</f>
        <v>0</v>
      </c>
      <c r="I36" s="88">
        <f t="shared" si="17"/>
        <v>0</v>
      </c>
      <c r="J36" s="88">
        <f t="shared" si="17"/>
        <v>0</v>
      </c>
      <c r="K36" s="88">
        <f t="shared" si="17"/>
        <v>0</v>
      </c>
      <c r="L36" s="88">
        <f t="shared" si="17"/>
        <v>0</v>
      </c>
      <c r="M36" s="88">
        <f t="shared" si="17"/>
        <v>0</v>
      </c>
      <c r="N36" s="88">
        <f t="shared" si="17"/>
        <v>0</v>
      </c>
      <c r="O36" s="88">
        <f t="shared" si="17"/>
        <v>0</v>
      </c>
      <c r="P36" s="88">
        <f t="shared" si="17"/>
        <v>0</v>
      </c>
      <c r="Q36" s="88">
        <f t="shared" si="17"/>
        <v>0</v>
      </c>
      <c r="R36" s="88">
        <f t="shared" si="17"/>
        <v>0</v>
      </c>
      <c r="S36" s="88">
        <f t="shared" si="17"/>
        <v>0</v>
      </c>
      <c r="T36" s="88">
        <f t="shared" si="17"/>
        <v>0</v>
      </c>
      <c r="U36" s="88">
        <f t="shared" si="17"/>
        <v>0</v>
      </c>
      <c r="V36" s="88">
        <f t="shared" si="17"/>
        <v>0</v>
      </c>
      <c r="W36" s="88">
        <f t="shared" si="17"/>
        <v>0</v>
      </c>
      <c r="X36" s="88">
        <f t="shared" si="17"/>
        <v>0</v>
      </c>
      <c r="Y36" s="88">
        <f t="shared" si="17"/>
        <v>0</v>
      </c>
      <c r="Z36" s="88">
        <f t="shared" si="17"/>
        <v>0</v>
      </c>
      <c r="AA36" s="88">
        <f t="shared" si="17"/>
        <v>0</v>
      </c>
      <c r="AB36" s="88">
        <f t="shared" si="17"/>
        <v>0</v>
      </c>
      <c r="AC36" s="88">
        <f t="shared" si="17"/>
        <v>0</v>
      </c>
      <c r="AD36" s="88">
        <f t="shared" si="17"/>
        <v>0</v>
      </c>
      <c r="AE36" s="88">
        <f t="shared" si="17"/>
        <v>0</v>
      </c>
      <c r="AF36" s="88">
        <f t="shared" si="17"/>
        <v>0</v>
      </c>
      <c r="AG36" s="88">
        <f t="shared" si="17"/>
        <v>0</v>
      </c>
      <c r="AH36" s="88">
        <f t="shared" si="17"/>
        <v>0</v>
      </c>
      <c r="AI36" s="88">
        <f t="shared" si="17"/>
        <v>0</v>
      </c>
      <c r="AJ36" s="88">
        <f t="shared" si="17"/>
        <v>0</v>
      </c>
      <c r="AK36" s="88">
        <f t="shared" si="17"/>
        <v>0</v>
      </c>
    </row>
    <row r="37" spans="1:37" x14ac:dyDescent="0.3">
      <c r="A37" s="280">
        <v>10.059999999999999</v>
      </c>
      <c r="B37" s="277" t="s">
        <v>91</v>
      </c>
      <c r="C37" s="278"/>
      <c r="D37" s="279" t="s">
        <v>176</v>
      </c>
      <c r="E37" s="77" t="s">
        <v>73</v>
      </c>
      <c r="F37" s="89">
        <f t="shared" si="13"/>
        <v>0</v>
      </c>
      <c r="G37" s="95">
        <v>0</v>
      </c>
      <c r="H37" s="88">
        <f t="shared" ref="H37:AK37" si="18">G37*(1+Inflation_rate)</f>
        <v>0</v>
      </c>
      <c r="I37" s="88">
        <f t="shared" si="18"/>
        <v>0</v>
      </c>
      <c r="J37" s="88">
        <f t="shared" si="18"/>
        <v>0</v>
      </c>
      <c r="K37" s="88">
        <f t="shared" si="18"/>
        <v>0</v>
      </c>
      <c r="L37" s="88">
        <f t="shared" si="18"/>
        <v>0</v>
      </c>
      <c r="M37" s="88">
        <f t="shared" si="18"/>
        <v>0</v>
      </c>
      <c r="N37" s="88">
        <f t="shared" si="18"/>
        <v>0</v>
      </c>
      <c r="O37" s="88">
        <f t="shared" si="18"/>
        <v>0</v>
      </c>
      <c r="P37" s="88">
        <f t="shared" si="18"/>
        <v>0</v>
      </c>
      <c r="Q37" s="88">
        <f t="shared" si="18"/>
        <v>0</v>
      </c>
      <c r="R37" s="88">
        <f t="shared" si="18"/>
        <v>0</v>
      </c>
      <c r="S37" s="88">
        <f t="shared" si="18"/>
        <v>0</v>
      </c>
      <c r="T37" s="88">
        <f t="shared" si="18"/>
        <v>0</v>
      </c>
      <c r="U37" s="88">
        <f t="shared" si="18"/>
        <v>0</v>
      </c>
      <c r="V37" s="88">
        <f t="shared" si="18"/>
        <v>0</v>
      </c>
      <c r="W37" s="88">
        <f t="shared" si="18"/>
        <v>0</v>
      </c>
      <c r="X37" s="88">
        <f t="shared" si="18"/>
        <v>0</v>
      </c>
      <c r="Y37" s="88">
        <f t="shared" si="18"/>
        <v>0</v>
      </c>
      <c r="Z37" s="88">
        <f t="shared" si="18"/>
        <v>0</v>
      </c>
      <c r="AA37" s="88">
        <f t="shared" si="18"/>
        <v>0</v>
      </c>
      <c r="AB37" s="88">
        <f t="shared" si="18"/>
        <v>0</v>
      </c>
      <c r="AC37" s="88">
        <f t="shared" si="18"/>
        <v>0</v>
      </c>
      <c r="AD37" s="88">
        <f t="shared" si="18"/>
        <v>0</v>
      </c>
      <c r="AE37" s="88">
        <f t="shared" si="18"/>
        <v>0</v>
      </c>
      <c r="AF37" s="88">
        <f t="shared" si="18"/>
        <v>0</v>
      </c>
      <c r="AG37" s="88">
        <f t="shared" si="18"/>
        <v>0</v>
      </c>
      <c r="AH37" s="88">
        <f t="shared" si="18"/>
        <v>0</v>
      </c>
      <c r="AI37" s="88">
        <f t="shared" si="18"/>
        <v>0</v>
      </c>
      <c r="AJ37" s="88">
        <f t="shared" si="18"/>
        <v>0</v>
      </c>
      <c r="AK37" s="88">
        <f t="shared" si="18"/>
        <v>0</v>
      </c>
    </row>
    <row r="38" spans="1:37" x14ac:dyDescent="0.3">
      <c r="A38" s="280">
        <v>10.069999999999999</v>
      </c>
      <c r="B38" s="277" t="s">
        <v>44</v>
      </c>
      <c r="C38" s="278"/>
      <c r="D38" s="279" t="s">
        <v>176</v>
      </c>
      <c r="E38" s="77" t="s">
        <v>73</v>
      </c>
      <c r="F38" s="89">
        <f t="shared" si="13"/>
        <v>0</v>
      </c>
      <c r="G38" s="95">
        <v>0</v>
      </c>
      <c r="H38" s="88">
        <f t="shared" ref="H38:AK38" si="19">G38*(1+Inflation_rate)</f>
        <v>0</v>
      </c>
      <c r="I38" s="88">
        <f t="shared" si="19"/>
        <v>0</v>
      </c>
      <c r="J38" s="88">
        <f t="shared" si="19"/>
        <v>0</v>
      </c>
      <c r="K38" s="88">
        <f t="shared" si="19"/>
        <v>0</v>
      </c>
      <c r="L38" s="88">
        <f t="shared" si="19"/>
        <v>0</v>
      </c>
      <c r="M38" s="88">
        <f t="shared" si="19"/>
        <v>0</v>
      </c>
      <c r="N38" s="88">
        <f t="shared" si="19"/>
        <v>0</v>
      </c>
      <c r="O38" s="88">
        <f t="shared" si="19"/>
        <v>0</v>
      </c>
      <c r="P38" s="88">
        <f t="shared" si="19"/>
        <v>0</v>
      </c>
      <c r="Q38" s="88">
        <f t="shared" si="19"/>
        <v>0</v>
      </c>
      <c r="R38" s="88">
        <f t="shared" si="19"/>
        <v>0</v>
      </c>
      <c r="S38" s="88">
        <f t="shared" si="19"/>
        <v>0</v>
      </c>
      <c r="T38" s="88">
        <f t="shared" si="19"/>
        <v>0</v>
      </c>
      <c r="U38" s="88">
        <f t="shared" si="19"/>
        <v>0</v>
      </c>
      <c r="V38" s="88">
        <f t="shared" si="19"/>
        <v>0</v>
      </c>
      <c r="W38" s="88">
        <f t="shared" si="19"/>
        <v>0</v>
      </c>
      <c r="X38" s="88">
        <f t="shared" si="19"/>
        <v>0</v>
      </c>
      <c r="Y38" s="88">
        <f t="shared" si="19"/>
        <v>0</v>
      </c>
      <c r="Z38" s="88">
        <f t="shared" si="19"/>
        <v>0</v>
      </c>
      <c r="AA38" s="88">
        <f t="shared" si="19"/>
        <v>0</v>
      </c>
      <c r="AB38" s="88">
        <f t="shared" si="19"/>
        <v>0</v>
      </c>
      <c r="AC38" s="88">
        <f t="shared" si="19"/>
        <v>0</v>
      </c>
      <c r="AD38" s="88">
        <f t="shared" si="19"/>
        <v>0</v>
      </c>
      <c r="AE38" s="88">
        <f t="shared" si="19"/>
        <v>0</v>
      </c>
      <c r="AF38" s="88">
        <f t="shared" si="19"/>
        <v>0</v>
      </c>
      <c r="AG38" s="88">
        <f t="shared" si="19"/>
        <v>0</v>
      </c>
      <c r="AH38" s="88">
        <f t="shared" si="19"/>
        <v>0</v>
      </c>
      <c r="AI38" s="88">
        <f t="shared" si="19"/>
        <v>0</v>
      </c>
      <c r="AJ38" s="88">
        <f t="shared" si="19"/>
        <v>0</v>
      </c>
      <c r="AK38" s="88">
        <f t="shared" si="19"/>
        <v>0</v>
      </c>
    </row>
    <row r="39" spans="1:37" x14ac:dyDescent="0.3">
      <c r="A39" s="280">
        <v>10.079999999999998</v>
      </c>
      <c r="B39" s="277" t="s">
        <v>201</v>
      </c>
      <c r="C39" s="281"/>
      <c r="D39" s="279" t="s">
        <v>176</v>
      </c>
      <c r="E39" s="77" t="s">
        <v>73</v>
      </c>
      <c r="F39" s="89">
        <f t="shared" si="13"/>
        <v>0</v>
      </c>
      <c r="G39" s="95">
        <v>0</v>
      </c>
      <c r="H39" s="88">
        <f t="shared" ref="H39:AK39" si="20">G39*(1+Inflation_rate)</f>
        <v>0</v>
      </c>
      <c r="I39" s="88">
        <f t="shared" si="20"/>
        <v>0</v>
      </c>
      <c r="J39" s="88">
        <f t="shared" si="20"/>
        <v>0</v>
      </c>
      <c r="K39" s="88">
        <f t="shared" si="20"/>
        <v>0</v>
      </c>
      <c r="L39" s="88">
        <f t="shared" si="20"/>
        <v>0</v>
      </c>
      <c r="M39" s="88">
        <f t="shared" si="20"/>
        <v>0</v>
      </c>
      <c r="N39" s="88">
        <f t="shared" si="20"/>
        <v>0</v>
      </c>
      <c r="O39" s="88">
        <f t="shared" si="20"/>
        <v>0</v>
      </c>
      <c r="P39" s="88">
        <f t="shared" si="20"/>
        <v>0</v>
      </c>
      <c r="Q39" s="88">
        <f t="shared" si="20"/>
        <v>0</v>
      </c>
      <c r="R39" s="88">
        <f t="shared" si="20"/>
        <v>0</v>
      </c>
      <c r="S39" s="88">
        <f t="shared" si="20"/>
        <v>0</v>
      </c>
      <c r="T39" s="88">
        <f t="shared" si="20"/>
        <v>0</v>
      </c>
      <c r="U39" s="88">
        <f t="shared" si="20"/>
        <v>0</v>
      </c>
      <c r="V39" s="88">
        <f t="shared" si="20"/>
        <v>0</v>
      </c>
      <c r="W39" s="88">
        <f t="shared" si="20"/>
        <v>0</v>
      </c>
      <c r="X39" s="88">
        <f t="shared" si="20"/>
        <v>0</v>
      </c>
      <c r="Y39" s="88">
        <f t="shared" si="20"/>
        <v>0</v>
      </c>
      <c r="Z39" s="88">
        <f t="shared" si="20"/>
        <v>0</v>
      </c>
      <c r="AA39" s="88">
        <f t="shared" si="20"/>
        <v>0</v>
      </c>
      <c r="AB39" s="88">
        <f t="shared" si="20"/>
        <v>0</v>
      </c>
      <c r="AC39" s="88">
        <f t="shared" si="20"/>
        <v>0</v>
      </c>
      <c r="AD39" s="88">
        <f t="shared" si="20"/>
        <v>0</v>
      </c>
      <c r="AE39" s="88">
        <f t="shared" si="20"/>
        <v>0</v>
      </c>
      <c r="AF39" s="88">
        <f t="shared" si="20"/>
        <v>0</v>
      </c>
      <c r="AG39" s="88">
        <f t="shared" si="20"/>
        <v>0</v>
      </c>
      <c r="AH39" s="88">
        <f t="shared" si="20"/>
        <v>0</v>
      </c>
      <c r="AI39" s="88">
        <f t="shared" si="20"/>
        <v>0</v>
      </c>
      <c r="AJ39" s="88">
        <f t="shared" si="20"/>
        <v>0</v>
      </c>
      <c r="AK39" s="88">
        <f t="shared" si="20"/>
        <v>0</v>
      </c>
    </row>
    <row r="40" spans="1:37" x14ac:dyDescent="0.3">
      <c r="A40" s="280">
        <v>10.089999999999998</v>
      </c>
      <c r="B40" s="277" t="s">
        <v>83</v>
      </c>
      <c r="C40" s="281"/>
      <c r="D40" s="279" t="s">
        <v>176</v>
      </c>
      <c r="E40" s="77" t="s">
        <v>73</v>
      </c>
      <c r="F40" s="89">
        <f t="shared" si="13"/>
        <v>0</v>
      </c>
      <c r="G40" s="95">
        <v>0</v>
      </c>
      <c r="H40" s="88">
        <f t="shared" ref="H40:AK40" si="21">G40*(1+Inflation_rate)</f>
        <v>0</v>
      </c>
      <c r="I40" s="88">
        <f t="shared" si="21"/>
        <v>0</v>
      </c>
      <c r="J40" s="88">
        <f t="shared" si="21"/>
        <v>0</v>
      </c>
      <c r="K40" s="88">
        <f t="shared" si="21"/>
        <v>0</v>
      </c>
      <c r="L40" s="88">
        <f t="shared" si="21"/>
        <v>0</v>
      </c>
      <c r="M40" s="88">
        <f t="shared" si="21"/>
        <v>0</v>
      </c>
      <c r="N40" s="88">
        <f t="shared" si="21"/>
        <v>0</v>
      </c>
      <c r="O40" s="88">
        <f t="shared" si="21"/>
        <v>0</v>
      </c>
      <c r="P40" s="88">
        <f t="shared" si="21"/>
        <v>0</v>
      </c>
      <c r="Q40" s="88">
        <f t="shared" si="21"/>
        <v>0</v>
      </c>
      <c r="R40" s="88">
        <f t="shared" si="21"/>
        <v>0</v>
      </c>
      <c r="S40" s="88">
        <f t="shared" si="21"/>
        <v>0</v>
      </c>
      <c r="T40" s="88">
        <f t="shared" si="21"/>
        <v>0</v>
      </c>
      <c r="U40" s="88">
        <f t="shared" si="21"/>
        <v>0</v>
      </c>
      <c r="V40" s="88">
        <f t="shared" si="21"/>
        <v>0</v>
      </c>
      <c r="W40" s="88">
        <f t="shared" si="21"/>
        <v>0</v>
      </c>
      <c r="X40" s="88">
        <f t="shared" si="21"/>
        <v>0</v>
      </c>
      <c r="Y40" s="88">
        <f t="shared" si="21"/>
        <v>0</v>
      </c>
      <c r="Z40" s="88">
        <f t="shared" si="21"/>
        <v>0</v>
      </c>
      <c r="AA40" s="88">
        <f t="shared" si="21"/>
        <v>0</v>
      </c>
      <c r="AB40" s="88">
        <f t="shared" si="21"/>
        <v>0</v>
      </c>
      <c r="AC40" s="88">
        <f t="shared" si="21"/>
        <v>0</v>
      </c>
      <c r="AD40" s="88">
        <f t="shared" si="21"/>
        <v>0</v>
      </c>
      <c r="AE40" s="88">
        <f t="shared" si="21"/>
        <v>0</v>
      </c>
      <c r="AF40" s="88">
        <f t="shared" si="21"/>
        <v>0</v>
      </c>
      <c r="AG40" s="88">
        <f t="shared" si="21"/>
        <v>0</v>
      </c>
      <c r="AH40" s="88">
        <f t="shared" si="21"/>
        <v>0</v>
      </c>
      <c r="AI40" s="88">
        <f t="shared" si="21"/>
        <v>0</v>
      </c>
      <c r="AJ40" s="88">
        <f t="shared" si="21"/>
        <v>0</v>
      </c>
      <c r="AK40" s="88">
        <f t="shared" si="21"/>
        <v>0</v>
      </c>
    </row>
    <row r="41" spans="1:37" x14ac:dyDescent="0.3">
      <c r="A41" s="280">
        <v>10.099999999999998</v>
      </c>
      <c r="B41" s="277" t="s">
        <v>84</v>
      </c>
      <c r="C41" s="281"/>
      <c r="D41" s="279" t="s">
        <v>176</v>
      </c>
      <c r="E41" s="77" t="s">
        <v>73</v>
      </c>
      <c r="F41" s="89">
        <f t="shared" si="13"/>
        <v>0</v>
      </c>
      <c r="G41" s="95">
        <v>0</v>
      </c>
      <c r="H41" s="88">
        <f t="shared" ref="H41:AK41" si="22">G41*(1+Inflation_rate)</f>
        <v>0</v>
      </c>
      <c r="I41" s="88">
        <f t="shared" si="22"/>
        <v>0</v>
      </c>
      <c r="J41" s="88">
        <f t="shared" si="22"/>
        <v>0</v>
      </c>
      <c r="K41" s="88">
        <f t="shared" si="22"/>
        <v>0</v>
      </c>
      <c r="L41" s="88">
        <f t="shared" si="22"/>
        <v>0</v>
      </c>
      <c r="M41" s="88">
        <f t="shared" si="22"/>
        <v>0</v>
      </c>
      <c r="N41" s="88">
        <f t="shared" si="22"/>
        <v>0</v>
      </c>
      <c r="O41" s="88">
        <f t="shared" si="22"/>
        <v>0</v>
      </c>
      <c r="P41" s="88">
        <f t="shared" si="22"/>
        <v>0</v>
      </c>
      <c r="Q41" s="88">
        <f t="shared" si="22"/>
        <v>0</v>
      </c>
      <c r="R41" s="88">
        <f t="shared" si="22"/>
        <v>0</v>
      </c>
      <c r="S41" s="88">
        <f t="shared" si="22"/>
        <v>0</v>
      </c>
      <c r="T41" s="88">
        <f t="shared" si="22"/>
        <v>0</v>
      </c>
      <c r="U41" s="88">
        <f t="shared" si="22"/>
        <v>0</v>
      </c>
      <c r="V41" s="88">
        <f t="shared" si="22"/>
        <v>0</v>
      </c>
      <c r="W41" s="88">
        <f t="shared" si="22"/>
        <v>0</v>
      </c>
      <c r="X41" s="88">
        <f t="shared" si="22"/>
        <v>0</v>
      </c>
      <c r="Y41" s="88">
        <f t="shared" si="22"/>
        <v>0</v>
      </c>
      <c r="Z41" s="88">
        <f t="shared" si="22"/>
        <v>0</v>
      </c>
      <c r="AA41" s="88">
        <f t="shared" si="22"/>
        <v>0</v>
      </c>
      <c r="AB41" s="88">
        <f t="shared" si="22"/>
        <v>0</v>
      </c>
      <c r="AC41" s="88">
        <f t="shared" si="22"/>
        <v>0</v>
      </c>
      <c r="AD41" s="88">
        <f t="shared" si="22"/>
        <v>0</v>
      </c>
      <c r="AE41" s="88">
        <f t="shared" si="22"/>
        <v>0</v>
      </c>
      <c r="AF41" s="88">
        <f t="shared" si="22"/>
        <v>0</v>
      </c>
      <c r="AG41" s="88">
        <f t="shared" si="22"/>
        <v>0</v>
      </c>
      <c r="AH41" s="88">
        <f t="shared" si="22"/>
        <v>0</v>
      </c>
      <c r="AI41" s="88">
        <f t="shared" si="22"/>
        <v>0</v>
      </c>
      <c r="AJ41" s="88">
        <f t="shared" si="22"/>
        <v>0</v>
      </c>
      <c r="AK41" s="88">
        <f t="shared" si="22"/>
        <v>0</v>
      </c>
    </row>
    <row r="42" spans="1:37" x14ac:dyDescent="0.3">
      <c r="A42" s="280">
        <v>10.109999999999998</v>
      </c>
      <c r="B42" s="277" t="s">
        <v>85</v>
      </c>
      <c r="C42" s="278"/>
      <c r="D42" s="279" t="s">
        <v>176</v>
      </c>
      <c r="E42" s="77" t="s">
        <v>73</v>
      </c>
      <c r="F42" s="89">
        <f t="shared" si="13"/>
        <v>0</v>
      </c>
      <c r="G42" s="95">
        <v>0</v>
      </c>
      <c r="H42" s="88">
        <f t="shared" ref="H42:AK42" si="23">G42*(1+Inflation_rate)</f>
        <v>0</v>
      </c>
      <c r="I42" s="88">
        <f t="shared" si="23"/>
        <v>0</v>
      </c>
      <c r="J42" s="88">
        <f t="shared" si="23"/>
        <v>0</v>
      </c>
      <c r="K42" s="88">
        <f t="shared" si="23"/>
        <v>0</v>
      </c>
      <c r="L42" s="88">
        <f t="shared" si="23"/>
        <v>0</v>
      </c>
      <c r="M42" s="88">
        <f t="shared" si="23"/>
        <v>0</v>
      </c>
      <c r="N42" s="88">
        <f t="shared" si="23"/>
        <v>0</v>
      </c>
      <c r="O42" s="88">
        <f t="shared" si="23"/>
        <v>0</v>
      </c>
      <c r="P42" s="88">
        <f t="shared" si="23"/>
        <v>0</v>
      </c>
      <c r="Q42" s="88">
        <f t="shared" si="23"/>
        <v>0</v>
      </c>
      <c r="R42" s="88">
        <f t="shared" si="23"/>
        <v>0</v>
      </c>
      <c r="S42" s="88">
        <f t="shared" si="23"/>
        <v>0</v>
      </c>
      <c r="T42" s="88">
        <f t="shared" si="23"/>
        <v>0</v>
      </c>
      <c r="U42" s="88">
        <f t="shared" si="23"/>
        <v>0</v>
      </c>
      <c r="V42" s="88">
        <f t="shared" si="23"/>
        <v>0</v>
      </c>
      <c r="W42" s="88">
        <f t="shared" si="23"/>
        <v>0</v>
      </c>
      <c r="X42" s="88">
        <f t="shared" si="23"/>
        <v>0</v>
      </c>
      <c r="Y42" s="88">
        <f t="shared" si="23"/>
        <v>0</v>
      </c>
      <c r="Z42" s="88">
        <f t="shared" si="23"/>
        <v>0</v>
      </c>
      <c r="AA42" s="88">
        <f t="shared" si="23"/>
        <v>0</v>
      </c>
      <c r="AB42" s="88">
        <f t="shared" si="23"/>
        <v>0</v>
      </c>
      <c r="AC42" s="88">
        <f t="shared" si="23"/>
        <v>0</v>
      </c>
      <c r="AD42" s="88">
        <f t="shared" si="23"/>
        <v>0</v>
      </c>
      <c r="AE42" s="88">
        <f t="shared" si="23"/>
        <v>0</v>
      </c>
      <c r="AF42" s="88">
        <f t="shared" si="23"/>
        <v>0</v>
      </c>
      <c r="AG42" s="88">
        <f t="shared" si="23"/>
        <v>0</v>
      </c>
      <c r="AH42" s="88">
        <f t="shared" si="23"/>
        <v>0</v>
      </c>
      <c r="AI42" s="88">
        <f t="shared" si="23"/>
        <v>0</v>
      </c>
      <c r="AJ42" s="88">
        <f t="shared" si="23"/>
        <v>0</v>
      </c>
      <c r="AK42" s="88">
        <f t="shared" si="23"/>
        <v>0</v>
      </c>
    </row>
    <row r="43" spans="1:37" x14ac:dyDescent="0.3">
      <c r="A43" s="280">
        <v>10.119999999999997</v>
      </c>
      <c r="B43" s="277" t="s">
        <v>202</v>
      </c>
      <c r="C43" s="278"/>
      <c r="D43" s="279" t="s">
        <v>176</v>
      </c>
      <c r="E43" s="77" t="s">
        <v>73</v>
      </c>
      <c r="F43" s="89">
        <f t="shared" si="13"/>
        <v>0</v>
      </c>
      <c r="G43" s="95">
        <v>0</v>
      </c>
      <c r="H43" s="88">
        <f t="shared" ref="H43:AK43" si="24">G43*(1+Inflation_rate)</f>
        <v>0</v>
      </c>
      <c r="I43" s="88">
        <f t="shared" si="24"/>
        <v>0</v>
      </c>
      <c r="J43" s="88">
        <f t="shared" si="24"/>
        <v>0</v>
      </c>
      <c r="K43" s="88">
        <f t="shared" si="24"/>
        <v>0</v>
      </c>
      <c r="L43" s="88">
        <f t="shared" si="24"/>
        <v>0</v>
      </c>
      <c r="M43" s="88">
        <f t="shared" si="24"/>
        <v>0</v>
      </c>
      <c r="N43" s="88">
        <f t="shared" si="24"/>
        <v>0</v>
      </c>
      <c r="O43" s="88">
        <f t="shared" si="24"/>
        <v>0</v>
      </c>
      <c r="P43" s="88">
        <f t="shared" si="24"/>
        <v>0</v>
      </c>
      <c r="Q43" s="88">
        <f t="shared" si="24"/>
        <v>0</v>
      </c>
      <c r="R43" s="88">
        <f t="shared" si="24"/>
        <v>0</v>
      </c>
      <c r="S43" s="88">
        <f t="shared" si="24"/>
        <v>0</v>
      </c>
      <c r="T43" s="88">
        <f t="shared" si="24"/>
        <v>0</v>
      </c>
      <c r="U43" s="88">
        <f t="shared" si="24"/>
        <v>0</v>
      </c>
      <c r="V43" s="88">
        <f t="shared" si="24"/>
        <v>0</v>
      </c>
      <c r="W43" s="88">
        <f t="shared" si="24"/>
        <v>0</v>
      </c>
      <c r="X43" s="88">
        <f t="shared" si="24"/>
        <v>0</v>
      </c>
      <c r="Y43" s="88">
        <f t="shared" si="24"/>
        <v>0</v>
      </c>
      <c r="Z43" s="88">
        <f t="shared" si="24"/>
        <v>0</v>
      </c>
      <c r="AA43" s="88">
        <f t="shared" si="24"/>
        <v>0</v>
      </c>
      <c r="AB43" s="88">
        <f t="shared" si="24"/>
        <v>0</v>
      </c>
      <c r="AC43" s="88">
        <f t="shared" si="24"/>
        <v>0</v>
      </c>
      <c r="AD43" s="88">
        <f t="shared" si="24"/>
        <v>0</v>
      </c>
      <c r="AE43" s="88">
        <f t="shared" si="24"/>
        <v>0</v>
      </c>
      <c r="AF43" s="88">
        <f t="shared" si="24"/>
        <v>0</v>
      </c>
      <c r="AG43" s="88">
        <f t="shared" si="24"/>
        <v>0</v>
      </c>
      <c r="AH43" s="88">
        <f t="shared" si="24"/>
        <v>0</v>
      </c>
      <c r="AI43" s="88">
        <f t="shared" si="24"/>
        <v>0</v>
      </c>
      <c r="AJ43" s="88">
        <f t="shared" si="24"/>
        <v>0</v>
      </c>
      <c r="AK43" s="88">
        <f t="shared" si="24"/>
        <v>0</v>
      </c>
    </row>
    <row r="44" spans="1:37" x14ac:dyDescent="0.3">
      <c r="A44" s="280">
        <v>10.129999999999997</v>
      </c>
      <c r="B44" s="277" t="s">
        <v>86</v>
      </c>
      <c r="C44" s="278"/>
      <c r="D44" s="279" t="s">
        <v>176</v>
      </c>
      <c r="E44" s="77" t="s">
        <v>73</v>
      </c>
      <c r="F44" s="89">
        <f t="shared" si="13"/>
        <v>0</v>
      </c>
      <c r="G44" s="95">
        <v>0</v>
      </c>
      <c r="H44" s="88">
        <f t="shared" ref="H44:AK44" si="25">G44*(1+Inflation_rate)</f>
        <v>0</v>
      </c>
      <c r="I44" s="88">
        <f t="shared" si="25"/>
        <v>0</v>
      </c>
      <c r="J44" s="88">
        <f t="shared" si="25"/>
        <v>0</v>
      </c>
      <c r="K44" s="88">
        <f t="shared" si="25"/>
        <v>0</v>
      </c>
      <c r="L44" s="88">
        <f t="shared" si="25"/>
        <v>0</v>
      </c>
      <c r="M44" s="88">
        <f t="shared" si="25"/>
        <v>0</v>
      </c>
      <c r="N44" s="88">
        <f t="shared" si="25"/>
        <v>0</v>
      </c>
      <c r="O44" s="88">
        <f t="shared" si="25"/>
        <v>0</v>
      </c>
      <c r="P44" s="88">
        <f t="shared" si="25"/>
        <v>0</v>
      </c>
      <c r="Q44" s="88">
        <f t="shared" si="25"/>
        <v>0</v>
      </c>
      <c r="R44" s="88">
        <f t="shared" si="25"/>
        <v>0</v>
      </c>
      <c r="S44" s="88">
        <f t="shared" si="25"/>
        <v>0</v>
      </c>
      <c r="T44" s="88">
        <f t="shared" si="25"/>
        <v>0</v>
      </c>
      <c r="U44" s="88">
        <f t="shared" si="25"/>
        <v>0</v>
      </c>
      <c r="V44" s="88">
        <f t="shared" si="25"/>
        <v>0</v>
      </c>
      <c r="W44" s="88">
        <f t="shared" si="25"/>
        <v>0</v>
      </c>
      <c r="X44" s="88">
        <f t="shared" si="25"/>
        <v>0</v>
      </c>
      <c r="Y44" s="88">
        <f t="shared" si="25"/>
        <v>0</v>
      </c>
      <c r="Z44" s="88">
        <f t="shared" si="25"/>
        <v>0</v>
      </c>
      <c r="AA44" s="88">
        <f t="shared" si="25"/>
        <v>0</v>
      </c>
      <c r="AB44" s="88">
        <f t="shared" si="25"/>
        <v>0</v>
      </c>
      <c r="AC44" s="88">
        <f t="shared" si="25"/>
        <v>0</v>
      </c>
      <c r="AD44" s="88">
        <f t="shared" si="25"/>
        <v>0</v>
      </c>
      <c r="AE44" s="88">
        <f t="shared" si="25"/>
        <v>0</v>
      </c>
      <c r="AF44" s="88">
        <f t="shared" si="25"/>
        <v>0</v>
      </c>
      <c r="AG44" s="88">
        <f t="shared" si="25"/>
        <v>0</v>
      </c>
      <c r="AH44" s="88">
        <f t="shared" si="25"/>
        <v>0</v>
      </c>
      <c r="AI44" s="88">
        <f t="shared" si="25"/>
        <v>0</v>
      </c>
      <c r="AJ44" s="88">
        <f t="shared" si="25"/>
        <v>0</v>
      </c>
      <c r="AK44" s="88">
        <f t="shared" si="25"/>
        <v>0</v>
      </c>
    </row>
    <row r="45" spans="1:37" x14ac:dyDescent="0.3">
      <c r="A45" s="280">
        <v>10.139999999999997</v>
      </c>
      <c r="B45" s="277" t="s">
        <v>41</v>
      </c>
      <c r="C45" s="278"/>
      <c r="D45" s="279" t="s">
        <v>176</v>
      </c>
      <c r="E45" s="77" t="s">
        <v>73</v>
      </c>
      <c r="F45" s="89">
        <f t="shared" si="13"/>
        <v>0</v>
      </c>
      <c r="G45" s="95">
        <v>0</v>
      </c>
      <c r="H45" s="88">
        <f t="shared" ref="H45:AK45" si="26">G45*(1+Inflation_rate)</f>
        <v>0</v>
      </c>
      <c r="I45" s="88">
        <f t="shared" si="26"/>
        <v>0</v>
      </c>
      <c r="J45" s="88">
        <f t="shared" si="26"/>
        <v>0</v>
      </c>
      <c r="K45" s="88">
        <f t="shared" si="26"/>
        <v>0</v>
      </c>
      <c r="L45" s="88">
        <f t="shared" si="26"/>
        <v>0</v>
      </c>
      <c r="M45" s="88">
        <f t="shared" si="26"/>
        <v>0</v>
      </c>
      <c r="N45" s="88">
        <f t="shared" si="26"/>
        <v>0</v>
      </c>
      <c r="O45" s="88">
        <f t="shared" si="26"/>
        <v>0</v>
      </c>
      <c r="P45" s="88">
        <f t="shared" si="26"/>
        <v>0</v>
      </c>
      <c r="Q45" s="88">
        <f t="shared" si="26"/>
        <v>0</v>
      </c>
      <c r="R45" s="88">
        <f t="shared" si="26"/>
        <v>0</v>
      </c>
      <c r="S45" s="88">
        <f t="shared" si="26"/>
        <v>0</v>
      </c>
      <c r="T45" s="88">
        <f t="shared" si="26"/>
        <v>0</v>
      </c>
      <c r="U45" s="88">
        <f t="shared" si="26"/>
        <v>0</v>
      </c>
      <c r="V45" s="88">
        <f t="shared" si="26"/>
        <v>0</v>
      </c>
      <c r="W45" s="88">
        <f t="shared" si="26"/>
        <v>0</v>
      </c>
      <c r="X45" s="88">
        <f t="shared" si="26"/>
        <v>0</v>
      </c>
      <c r="Y45" s="88">
        <f t="shared" si="26"/>
        <v>0</v>
      </c>
      <c r="Z45" s="88">
        <f t="shared" si="26"/>
        <v>0</v>
      </c>
      <c r="AA45" s="88">
        <f t="shared" si="26"/>
        <v>0</v>
      </c>
      <c r="AB45" s="88">
        <f t="shared" si="26"/>
        <v>0</v>
      </c>
      <c r="AC45" s="88">
        <f t="shared" si="26"/>
        <v>0</v>
      </c>
      <c r="AD45" s="88">
        <f t="shared" si="26"/>
        <v>0</v>
      </c>
      <c r="AE45" s="88">
        <f t="shared" si="26"/>
        <v>0</v>
      </c>
      <c r="AF45" s="88">
        <f t="shared" si="26"/>
        <v>0</v>
      </c>
      <c r="AG45" s="88">
        <f t="shared" si="26"/>
        <v>0</v>
      </c>
      <c r="AH45" s="88">
        <f t="shared" si="26"/>
        <v>0</v>
      </c>
      <c r="AI45" s="88">
        <f t="shared" si="26"/>
        <v>0</v>
      </c>
      <c r="AJ45" s="88">
        <f t="shared" si="26"/>
        <v>0</v>
      </c>
      <c r="AK45" s="88">
        <f t="shared" si="26"/>
        <v>0</v>
      </c>
    </row>
    <row r="46" spans="1:37" x14ac:dyDescent="0.3">
      <c r="A46" s="280">
        <v>10.149999999999997</v>
      </c>
      <c r="B46" s="277" t="s">
        <v>40</v>
      </c>
      <c r="C46" s="281"/>
      <c r="D46" s="279" t="s">
        <v>176</v>
      </c>
      <c r="E46" s="77" t="s">
        <v>73</v>
      </c>
      <c r="F46" s="89">
        <f t="shared" si="13"/>
        <v>0</v>
      </c>
      <c r="G46" s="95">
        <v>0</v>
      </c>
      <c r="H46" s="88">
        <f t="shared" ref="H46:AK46" si="27">G46*(1+Inflation_rate)</f>
        <v>0</v>
      </c>
      <c r="I46" s="88">
        <f t="shared" si="27"/>
        <v>0</v>
      </c>
      <c r="J46" s="88">
        <f t="shared" si="27"/>
        <v>0</v>
      </c>
      <c r="K46" s="88">
        <f t="shared" si="27"/>
        <v>0</v>
      </c>
      <c r="L46" s="88">
        <f t="shared" si="27"/>
        <v>0</v>
      </c>
      <c r="M46" s="88">
        <f t="shared" si="27"/>
        <v>0</v>
      </c>
      <c r="N46" s="88">
        <f t="shared" si="27"/>
        <v>0</v>
      </c>
      <c r="O46" s="88">
        <f t="shared" si="27"/>
        <v>0</v>
      </c>
      <c r="P46" s="88">
        <f t="shared" si="27"/>
        <v>0</v>
      </c>
      <c r="Q46" s="88">
        <f t="shared" si="27"/>
        <v>0</v>
      </c>
      <c r="R46" s="88">
        <f t="shared" si="27"/>
        <v>0</v>
      </c>
      <c r="S46" s="88">
        <f t="shared" si="27"/>
        <v>0</v>
      </c>
      <c r="T46" s="88">
        <f t="shared" si="27"/>
        <v>0</v>
      </c>
      <c r="U46" s="88">
        <f t="shared" si="27"/>
        <v>0</v>
      </c>
      <c r="V46" s="88">
        <f t="shared" si="27"/>
        <v>0</v>
      </c>
      <c r="W46" s="88">
        <f t="shared" si="27"/>
        <v>0</v>
      </c>
      <c r="X46" s="88">
        <f t="shared" si="27"/>
        <v>0</v>
      </c>
      <c r="Y46" s="88">
        <f t="shared" si="27"/>
        <v>0</v>
      </c>
      <c r="Z46" s="88">
        <f t="shared" si="27"/>
        <v>0</v>
      </c>
      <c r="AA46" s="88">
        <f t="shared" si="27"/>
        <v>0</v>
      </c>
      <c r="AB46" s="88">
        <f t="shared" si="27"/>
        <v>0</v>
      </c>
      <c r="AC46" s="88">
        <f t="shared" si="27"/>
        <v>0</v>
      </c>
      <c r="AD46" s="88">
        <f t="shared" si="27"/>
        <v>0</v>
      </c>
      <c r="AE46" s="88">
        <f t="shared" si="27"/>
        <v>0</v>
      </c>
      <c r="AF46" s="88">
        <f t="shared" si="27"/>
        <v>0</v>
      </c>
      <c r="AG46" s="88">
        <f t="shared" si="27"/>
        <v>0</v>
      </c>
      <c r="AH46" s="88">
        <f t="shared" si="27"/>
        <v>0</v>
      </c>
      <c r="AI46" s="88">
        <f t="shared" si="27"/>
        <v>0</v>
      </c>
      <c r="AJ46" s="88">
        <f t="shared" si="27"/>
        <v>0</v>
      </c>
      <c r="AK46" s="88">
        <f t="shared" si="27"/>
        <v>0</v>
      </c>
    </row>
    <row r="47" spans="1:37" x14ac:dyDescent="0.3">
      <c r="A47" s="280">
        <v>10.159999999999997</v>
      </c>
      <c r="B47" s="277" t="s">
        <v>59</v>
      </c>
      <c r="C47" s="278"/>
      <c r="D47" s="279" t="s">
        <v>176</v>
      </c>
      <c r="E47" s="77" t="s">
        <v>73</v>
      </c>
      <c r="F47" s="89">
        <f t="shared" si="13"/>
        <v>0</v>
      </c>
      <c r="G47" s="95">
        <v>0</v>
      </c>
      <c r="H47" s="88">
        <f t="shared" ref="H47:AK49" si="28">G47*(1+Inflation_rate)</f>
        <v>0</v>
      </c>
      <c r="I47" s="88">
        <f t="shared" si="28"/>
        <v>0</v>
      </c>
      <c r="J47" s="88">
        <f t="shared" si="28"/>
        <v>0</v>
      </c>
      <c r="K47" s="88">
        <f t="shared" si="28"/>
        <v>0</v>
      </c>
      <c r="L47" s="88">
        <f t="shared" si="28"/>
        <v>0</v>
      </c>
      <c r="M47" s="88">
        <f t="shared" si="28"/>
        <v>0</v>
      </c>
      <c r="N47" s="88">
        <f t="shared" si="28"/>
        <v>0</v>
      </c>
      <c r="O47" s="88">
        <f t="shared" si="28"/>
        <v>0</v>
      </c>
      <c r="P47" s="88">
        <f t="shared" si="28"/>
        <v>0</v>
      </c>
      <c r="Q47" s="88">
        <f t="shared" si="28"/>
        <v>0</v>
      </c>
      <c r="R47" s="88">
        <f t="shared" si="28"/>
        <v>0</v>
      </c>
      <c r="S47" s="88">
        <f t="shared" si="28"/>
        <v>0</v>
      </c>
      <c r="T47" s="88">
        <f t="shared" si="28"/>
        <v>0</v>
      </c>
      <c r="U47" s="88">
        <f t="shared" si="28"/>
        <v>0</v>
      </c>
      <c r="V47" s="88">
        <f t="shared" si="28"/>
        <v>0</v>
      </c>
      <c r="W47" s="88">
        <f t="shared" si="28"/>
        <v>0</v>
      </c>
      <c r="X47" s="88">
        <f t="shared" si="28"/>
        <v>0</v>
      </c>
      <c r="Y47" s="88">
        <f t="shared" si="28"/>
        <v>0</v>
      </c>
      <c r="Z47" s="88">
        <f t="shared" si="28"/>
        <v>0</v>
      </c>
      <c r="AA47" s="88">
        <f t="shared" si="28"/>
        <v>0</v>
      </c>
      <c r="AB47" s="88">
        <f t="shared" si="28"/>
        <v>0</v>
      </c>
      <c r="AC47" s="88">
        <f t="shared" si="28"/>
        <v>0</v>
      </c>
      <c r="AD47" s="88">
        <f t="shared" si="28"/>
        <v>0</v>
      </c>
      <c r="AE47" s="88">
        <f t="shared" si="28"/>
        <v>0</v>
      </c>
      <c r="AF47" s="88">
        <f t="shared" si="28"/>
        <v>0</v>
      </c>
      <c r="AG47" s="88">
        <f t="shared" si="28"/>
        <v>0</v>
      </c>
      <c r="AH47" s="88">
        <f t="shared" si="28"/>
        <v>0</v>
      </c>
      <c r="AI47" s="88">
        <f t="shared" si="28"/>
        <v>0</v>
      </c>
      <c r="AJ47" s="88">
        <f t="shared" si="28"/>
        <v>0</v>
      </c>
      <c r="AK47" s="88">
        <f t="shared" si="28"/>
        <v>0</v>
      </c>
    </row>
    <row r="48" spans="1:37" s="274" customFormat="1" x14ac:dyDescent="0.3">
      <c r="A48" s="280">
        <v>10.169999999999996</v>
      </c>
      <c r="B48" s="277" t="s">
        <v>203</v>
      </c>
      <c r="C48" s="278"/>
      <c r="D48" s="279" t="s">
        <v>176</v>
      </c>
      <c r="E48" s="275" t="s">
        <v>73</v>
      </c>
      <c r="F48" s="287">
        <f t="shared" si="13"/>
        <v>0</v>
      </c>
      <c r="G48" s="288">
        <v>0</v>
      </c>
      <c r="H48" s="88">
        <f t="shared" si="28"/>
        <v>0</v>
      </c>
      <c r="I48" s="88">
        <f t="shared" si="28"/>
        <v>0</v>
      </c>
      <c r="J48" s="88">
        <f t="shared" si="28"/>
        <v>0</v>
      </c>
      <c r="K48" s="88">
        <f t="shared" si="28"/>
        <v>0</v>
      </c>
      <c r="L48" s="88">
        <f t="shared" si="28"/>
        <v>0</v>
      </c>
      <c r="M48" s="88">
        <f t="shared" si="28"/>
        <v>0</v>
      </c>
      <c r="N48" s="88">
        <f t="shared" si="28"/>
        <v>0</v>
      </c>
      <c r="O48" s="88">
        <f t="shared" si="28"/>
        <v>0</v>
      </c>
      <c r="P48" s="88">
        <f t="shared" si="28"/>
        <v>0</v>
      </c>
      <c r="Q48" s="88">
        <f t="shared" si="28"/>
        <v>0</v>
      </c>
      <c r="R48" s="88">
        <f t="shared" si="28"/>
        <v>0</v>
      </c>
      <c r="S48" s="88">
        <f t="shared" si="28"/>
        <v>0</v>
      </c>
      <c r="T48" s="88">
        <f t="shared" si="28"/>
        <v>0</v>
      </c>
      <c r="U48" s="88">
        <f t="shared" si="28"/>
        <v>0</v>
      </c>
      <c r="V48" s="88">
        <f t="shared" si="28"/>
        <v>0</v>
      </c>
      <c r="W48" s="88">
        <f t="shared" si="28"/>
        <v>0</v>
      </c>
      <c r="X48" s="88">
        <f t="shared" si="28"/>
        <v>0</v>
      </c>
      <c r="Y48" s="88">
        <f t="shared" si="28"/>
        <v>0</v>
      </c>
      <c r="Z48" s="88">
        <f t="shared" si="28"/>
        <v>0</v>
      </c>
      <c r="AA48" s="88">
        <f t="shared" si="28"/>
        <v>0</v>
      </c>
      <c r="AB48" s="88">
        <f t="shared" si="28"/>
        <v>0</v>
      </c>
      <c r="AC48" s="88">
        <f t="shared" si="28"/>
        <v>0</v>
      </c>
      <c r="AD48" s="88">
        <f t="shared" si="28"/>
        <v>0</v>
      </c>
      <c r="AE48" s="88">
        <f t="shared" si="28"/>
        <v>0</v>
      </c>
      <c r="AF48" s="88">
        <f t="shared" si="28"/>
        <v>0</v>
      </c>
      <c r="AG48" s="88">
        <f t="shared" si="28"/>
        <v>0</v>
      </c>
      <c r="AH48" s="88">
        <f t="shared" si="28"/>
        <v>0</v>
      </c>
      <c r="AI48" s="88">
        <f t="shared" si="28"/>
        <v>0</v>
      </c>
      <c r="AJ48" s="88">
        <f t="shared" si="28"/>
        <v>0</v>
      </c>
      <c r="AK48" s="88">
        <f t="shared" si="28"/>
        <v>0</v>
      </c>
    </row>
    <row r="49" spans="1:37" s="274" customFormat="1" x14ac:dyDescent="0.3">
      <c r="A49" s="280">
        <v>10.179999999999996</v>
      </c>
      <c r="B49" s="277" t="s">
        <v>59</v>
      </c>
      <c r="C49" s="278"/>
      <c r="D49" s="279" t="s">
        <v>176</v>
      </c>
      <c r="E49" s="275" t="s">
        <v>73</v>
      </c>
      <c r="F49" s="287">
        <f t="shared" si="13"/>
        <v>0</v>
      </c>
      <c r="G49" s="288">
        <v>0</v>
      </c>
      <c r="H49" s="88">
        <f t="shared" si="28"/>
        <v>0</v>
      </c>
      <c r="I49" s="88">
        <f t="shared" si="28"/>
        <v>0</v>
      </c>
      <c r="J49" s="88">
        <f t="shared" si="28"/>
        <v>0</v>
      </c>
      <c r="K49" s="88">
        <f t="shared" si="28"/>
        <v>0</v>
      </c>
      <c r="L49" s="88">
        <f t="shared" si="28"/>
        <v>0</v>
      </c>
      <c r="M49" s="88">
        <f t="shared" si="28"/>
        <v>0</v>
      </c>
      <c r="N49" s="88">
        <f t="shared" si="28"/>
        <v>0</v>
      </c>
      <c r="O49" s="88">
        <f t="shared" si="28"/>
        <v>0</v>
      </c>
      <c r="P49" s="88">
        <f t="shared" si="28"/>
        <v>0</v>
      </c>
      <c r="Q49" s="88">
        <f t="shared" si="28"/>
        <v>0</v>
      </c>
      <c r="R49" s="88">
        <f t="shared" si="28"/>
        <v>0</v>
      </c>
      <c r="S49" s="88">
        <f t="shared" si="28"/>
        <v>0</v>
      </c>
      <c r="T49" s="88">
        <f t="shared" si="28"/>
        <v>0</v>
      </c>
      <c r="U49" s="88">
        <f t="shared" si="28"/>
        <v>0</v>
      </c>
      <c r="V49" s="88">
        <f t="shared" si="28"/>
        <v>0</v>
      </c>
      <c r="W49" s="88">
        <f t="shared" si="28"/>
        <v>0</v>
      </c>
      <c r="X49" s="88">
        <f t="shared" si="28"/>
        <v>0</v>
      </c>
      <c r="Y49" s="88">
        <f t="shared" si="28"/>
        <v>0</v>
      </c>
      <c r="Z49" s="88">
        <f t="shared" si="28"/>
        <v>0</v>
      </c>
      <c r="AA49" s="88">
        <f t="shared" si="28"/>
        <v>0</v>
      </c>
      <c r="AB49" s="88">
        <f t="shared" si="28"/>
        <v>0</v>
      </c>
      <c r="AC49" s="88">
        <f t="shared" si="28"/>
        <v>0</v>
      </c>
      <c r="AD49" s="88">
        <f t="shared" si="28"/>
        <v>0</v>
      </c>
      <c r="AE49" s="88">
        <f t="shared" si="28"/>
        <v>0</v>
      </c>
      <c r="AF49" s="88">
        <f t="shared" si="28"/>
        <v>0</v>
      </c>
      <c r="AG49" s="88">
        <f t="shared" si="28"/>
        <v>0</v>
      </c>
      <c r="AH49" s="88">
        <f t="shared" si="28"/>
        <v>0</v>
      </c>
      <c r="AI49" s="88">
        <f t="shared" si="28"/>
        <v>0</v>
      </c>
      <c r="AJ49" s="88">
        <f t="shared" si="28"/>
        <v>0</v>
      </c>
      <c r="AK49" s="88">
        <f t="shared" si="28"/>
        <v>0</v>
      </c>
    </row>
    <row r="50" spans="1:37" ht="13.5" thickBot="1" x14ac:dyDescent="0.35">
      <c r="A50" s="280">
        <v>10.189999999999996</v>
      </c>
      <c r="B50" s="277" t="s">
        <v>45</v>
      </c>
      <c r="C50" s="278"/>
      <c r="D50" s="279" t="s">
        <v>176</v>
      </c>
      <c r="E50" s="77" t="s">
        <v>73</v>
      </c>
      <c r="F50" s="96">
        <f t="shared" si="13"/>
        <v>0</v>
      </c>
      <c r="G50" s="95">
        <v>0</v>
      </c>
      <c r="H50" s="88">
        <f t="shared" ref="H50:AK50" si="29">G50*(1+Inflation_rate)</f>
        <v>0</v>
      </c>
      <c r="I50" s="88">
        <f t="shared" si="29"/>
        <v>0</v>
      </c>
      <c r="J50" s="88">
        <f t="shared" si="29"/>
        <v>0</v>
      </c>
      <c r="K50" s="88">
        <f t="shared" si="29"/>
        <v>0</v>
      </c>
      <c r="L50" s="88">
        <f t="shared" si="29"/>
        <v>0</v>
      </c>
      <c r="M50" s="88">
        <f t="shared" si="29"/>
        <v>0</v>
      </c>
      <c r="N50" s="88">
        <f t="shared" si="29"/>
        <v>0</v>
      </c>
      <c r="O50" s="88">
        <f t="shared" si="29"/>
        <v>0</v>
      </c>
      <c r="P50" s="88">
        <f t="shared" si="29"/>
        <v>0</v>
      </c>
      <c r="Q50" s="88">
        <f t="shared" si="29"/>
        <v>0</v>
      </c>
      <c r="R50" s="88">
        <f t="shared" si="29"/>
        <v>0</v>
      </c>
      <c r="S50" s="88">
        <f t="shared" si="29"/>
        <v>0</v>
      </c>
      <c r="T50" s="88">
        <f t="shared" si="29"/>
        <v>0</v>
      </c>
      <c r="U50" s="88">
        <f t="shared" si="29"/>
        <v>0</v>
      </c>
      <c r="V50" s="88">
        <f t="shared" si="29"/>
        <v>0</v>
      </c>
      <c r="W50" s="88">
        <f t="shared" si="29"/>
        <v>0</v>
      </c>
      <c r="X50" s="88">
        <f t="shared" si="29"/>
        <v>0</v>
      </c>
      <c r="Y50" s="88">
        <f t="shared" si="29"/>
        <v>0</v>
      </c>
      <c r="Z50" s="88">
        <f t="shared" si="29"/>
        <v>0</v>
      </c>
      <c r="AA50" s="88">
        <f t="shared" si="29"/>
        <v>0</v>
      </c>
      <c r="AB50" s="88">
        <f t="shared" si="29"/>
        <v>0</v>
      </c>
      <c r="AC50" s="88">
        <f t="shared" si="29"/>
        <v>0</v>
      </c>
      <c r="AD50" s="88">
        <f t="shared" si="29"/>
        <v>0</v>
      </c>
      <c r="AE50" s="88">
        <f t="shared" si="29"/>
        <v>0</v>
      </c>
      <c r="AF50" s="88">
        <f t="shared" si="29"/>
        <v>0</v>
      </c>
      <c r="AG50" s="88">
        <f t="shared" si="29"/>
        <v>0</v>
      </c>
      <c r="AH50" s="88">
        <f t="shared" si="29"/>
        <v>0</v>
      </c>
      <c r="AI50" s="88">
        <f t="shared" si="29"/>
        <v>0</v>
      </c>
      <c r="AJ50" s="88">
        <f t="shared" si="29"/>
        <v>0</v>
      </c>
      <c r="AK50" s="88">
        <f t="shared" si="29"/>
        <v>0</v>
      </c>
    </row>
    <row r="51" spans="1:37" ht="15" thickBot="1" x14ac:dyDescent="0.35">
      <c r="A51" s="66"/>
      <c r="B51" s="29" t="s">
        <v>90</v>
      </c>
      <c r="C51" s="30"/>
      <c r="D51" s="30"/>
      <c r="E51" s="80" t="s">
        <v>73</v>
      </c>
      <c r="F51" s="96">
        <f>SUM(G51:AK51)</f>
        <v>0</v>
      </c>
      <c r="G51" s="91">
        <f t="shared" ref="G51:AK51" si="30">SUM(G32:G50)</f>
        <v>0</v>
      </c>
      <c r="H51" s="91">
        <f t="shared" si="30"/>
        <v>0</v>
      </c>
      <c r="I51" s="91">
        <f t="shared" si="30"/>
        <v>0</v>
      </c>
      <c r="J51" s="91">
        <f t="shared" si="30"/>
        <v>0</v>
      </c>
      <c r="K51" s="91">
        <f t="shared" si="30"/>
        <v>0</v>
      </c>
      <c r="L51" s="91">
        <f t="shared" si="30"/>
        <v>0</v>
      </c>
      <c r="M51" s="91">
        <f t="shared" si="30"/>
        <v>0</v>
      </c>
      <c r="N51" s="91">
        <f t="shared" si="30"/>
        <v>0</v>
      </c>
      <c r="O51" s="91">
        <f t="shared" si="30"/>
        <v>0</v>
      </c>
      <c r="P51" s="91">
        <f t="shared" si="30"/>
        <v>0</v>
      </c>
      <c r="Q51" s="91">
        <f t="shared" si="30"/>
        <v>0</v>
      </c>
      <c r="R51" s="91">
        <f t="shared" si="30"/>
        <v>0</v>
      </c>
      <c r="S51" s="91">
        <f t="shared" si="30"/>
        <v>0</v>
      </c>
      <c r="T51" s="91">
        <f t="shared" si="30"/>
        <v>0</v>
      </c>
      <c r="U51" s="91">
        <f t="shared" si="30"/>
        <v>0</v>
      </c>
      <c r="V51" s="91">
        <f t="shared" si="30"/>
        <v>0</v>
      </c>
      <c r="W51" s="91">
        <f t="shared" si="30"/>
        <v>0</v>
      </c>
      <c r="X51" s="91">
        <f t="shared" si="30"/>
        <v>0</v>
      </c>
      <c r="Y51" s="91">
        <f t="shared" si="30"/>
        <v>0</v>
      </c>
      <c r="Z51" s="91">
        <f t="shared" si="30"/>
        <v>0</v>
      </c>
      <c r="AA51" s="91">
        <f t="shared" si="30"/>
        <v>0</v>
      </c>
      <c r="AB51" s="91">
        <f t="shared" si="30"/>
        <v>0</v>
      </c>
      <c r="AC51" s="91">
        <f t="shared" si="30"/>
        <v>0</v>
      </c>
      <c r="AD51" s="91">
        <f t="shared" si="30"/>
        <v>0</v>
      </c>
      <c r="AE51" s="91">
        <f t="shared" si="30"/>
        <v>0</v>
      </c>
      <c r="AF51" s="91">
        <f t="shared" si="30"/>
        <v>0</v>
      </c>
      <c r="AG51" s="91">
        <f t="shared" si="30"/>
        <v>0</v>
      </c>
      <c r="AH51" s="91">
        <f t="shared" si="30"/>
        <v>0</v>
      </c>
      <c r="AI51" s="91">
        <f t="shared" si="30"/>
        <v>0</v>
      </c>
      <c r="AJ51" s="91">
        <f t="shared" si="30"/>
        <v>0</v>
      </c>
      <c r="AK51" s="91">
        <f t="shared" si="30"/>
        <v>0</v>
      </c>
    </row>
    <row r="52" spans="1:37" ht="14.5" x14ac:dyDescent="0.3">
      <c r="A52" s="1"/>
      <c r="B52" s="42"/>
      <c r="C52" s="27"/>
      <c r="D52" s="27"/>
      <c r="E52" s="92"/>
      <c r="F52" s="92"/>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row>
    <row r="53" spans="1:37" s="35" customFormat="1" ht="13.5" thickBot="1" x14ac:dyDescent="0.35">
      <c r="A53" s="31">
        <v>11</v>
      </c>
      <c r="B53" s="32" t="s">
        <v>92</v>
      </c>
      <c r="C53" s="32"/>
      <c r="D53" s="33"/>
      <c r="E53" s="79"/>
      <c r="F53" s="79"/>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row>
    <row r="54" spans="1:37" x14ac:dyDescent="0.3">
      <c r="A54" s="289">
        <v>11.01</v>
      </c>
      <c r="B54" s="282" t="s">
        <v>79</v>
      </c>
      <c r="C54" s="283"/>
      <c r="D54" s="284" t="s">
        <v>176</v>
      </c>
      <c r="E54" s="77" t="s">
        <v>73</v>
      </c>
      <c r="F54" s="87">
        <f>SUM(G54:AK54)</f>
        <v>0</v>
      </c>
      <c r="G54" s="95">
        <v>0</v>
      </c>
      <c r="H54" s="88">
        <f t="shared" ref="H54:AK54" si="31">G54*(1+Inflation_rate)</f>
        <v>0</v>
      </c>
      <c r="I54" s="88">
        <f t="shared" si="31"/>
        <v>0</v>
      </c>
      <c r="J54" s="88">
        <f t="shared" si="31"/>
        <v>0</v>
      </c>
      <c r="K54" s="88">
        <f t="shared" si="31"/>
        <v>0</v>
      </c>
      <c r="L54" s="88">
        <f t="shared" si="31"/>
        <v>0</v>
      </c>
      <c r="M54" s="88">
        <f t="shared" si="31"/>
        <v>0</v>
      </c>
      <c r="N54" s="88">
        <f t="shared" si="31"/>
        <v>0</v>
      </c>
      <c r="O54" s="88">
        <f t="shared" si="31"/>
        <v>0</v>
      </c>
      <c r="P54" s="88">
        <f t="shared" si="31"/>
        <v>0</v>
      </c>
      <c r="Q54" s="88">
        <f t="shared" si="31"/>
        <v>0</v>
      </c>
      <c r="R54" s="88">
        <f t="shared" si="31"/>
        <v>0</v>
      </c>
      <c r="S54" s="88">
        <f t="shared" si="31"/>
        <v>0</v>
      </c>
      <c r="T54" s="88">
        <f t="shared" si="31"/>
        <v>0</v>
      </c>
      <c r="U54" s="88">
        <f t="shared" si="31"/>
        <v>0</v>
      </c>
      <c r="V54" s="88">
        <f t="shared" si="31"/>
        <v>0</v>
      </c>
      <c r="W54" s="88">
        <f t="shared" si="31"/>
        <v>0</v>
      </c>
      <c r="X54" s="88">
        <f t="shared" si="31"/>
        <v>0</v>
      </c>
      <c r="Y54" s="88">
        <f t="shared" si="31"/>
        <v>0</v>
      </c>
      <c r="Z54" s="88">
        <f t="shared" si="31"/>
        <v>0</v>
      </c>
      <c r="AA54" s="88">
        <f t="shared" si="31"/>
        <v>0</v>
      </c>
      <c r="AB54" s="88">
        <f t="shared" si="31"/>
        <v>0</v>
      </c>
      <c r="AC54" s="88">
        <f t="shared" si="31"/>
        <v>0</v>
      </c>
      <c r="AD54" s="88">
        <f t="shared" si="31"/>
        <v>0</v>
      </c>
      <c r="AE54" s="88">
        <f t="shared" si="31"/>
        <v>0</v>
      </c>
      <c r="AF54" s="88">
        <f t="shared" si="31"/>
        <v>0</v>
      </c>
      <c r="AG54" s="88">
        <f t="shared" si="31"/>
        <v>0</v>
      </c>
      <c r="AH54" s="88">
        <f t="shared" si="31"/>
        <v>0</v>
      </c>
      <c r="AI54" s="88">
        <f t="shared" si="31"/>
        <v>0</v>
      </c>
      <c r="AJ54" s="88">
        <f t="shared" si="31"/>
        <v>0</v>
      </c>
      <c r="AK54" s="88">
        <f t="shared" si="31"/>
        <v>0</v>
      </c>
    </row>
    <row r="55" spans="1:37" x14ac:dyDescent="0.3">
      <c r="A55" s="289">
        <v>11.02</v>
      </c>
      <c r="B55" s="282" t="s">
        <v>43</v>
      </c>
      <c r="C55" s="283"/>
      <c r="D55" s="285" t="s">
        <v>176</v>
      </c>
      <c r="E55" s="77" t="s">
        <v>73</v>
      </c>
      <c r="F55" s="89">
        <f t="shared" ref="F55:F72" si="32">SUM(G55:AK55)</f>
        <v>0</v>
      </c>
      <c r="G55" s="95">
        <v>0</v>
      </c>
      <c r="H55" s="88">
        <f t="shared" ref="H55:AK55" si="33">G55*(1+Inflation_rate)</f>
        <v>0</v>
      </c>
      <c r="I55" s="88">
        <f t="shared" si="33"/>
        <v>0</v>
      </c>
      <c r="J55" s="88">
        <f t="shared" si="33"/>
        <v>0</v>
      </c>
      <c r="K55" s="88">
        <f t="shared" si="33"/>
        <v>0</v>
      </c>
      <c r="L55" s="88">
        <f t="shared" si="33"/>
        <v>0</v>
      </c>
      <c r="M55" s="88">
        <f t="shared" si="33"/>
        <v>0</v>
      </c>
      <c r="N55" s="88">
        <f t="shared" si="33"/>
        <v>0</v>
      </c>
      <c r="O55" s="88">
        <f t="shared" si="33"/>
        <v>0</v>
      </c>
      <c r="P55" s="88">
        <f t="shared" si="33"/>
        <v>0</v>
      </c>
      <c r="Q55" s="88">
        <f t="shared" si="33"/>
        <v>0</v>
      </c>
      <c r="R55" s="88">
        <f t="shared" si="33"/>
        <v>0</v>
      </c>
      <c r="S55" s="88">
        <f t="shared" si="33"/>
        <v>0</v>
      </c>
      <c r="T55" s="88">
        <f t="shared" si="33"/>
        <v>0</v>
      </c>
      <c r="U55" s="88">
        <f t="shared" si="33"/>
        <v>0</v>
      </c>
      <c r="V55" s="88">
        <f t="shared" si="33"/>
        <v>0</v>
      </c>
      <c r="W55" s="88">
        <f t="shared" si="33"/>
        <v>0</v>
      </c>
      <c r="X55" s="88">
        <f t="shared" si="33"/>
        <v>0</v>
      </c>
      <c r="Y55" s="88">
        <f t="shared" si="33"/>
        <v>0</v>
      </c>
      <c r="Z55" s="88">
        <f t="shared" si="33"/>
        <v>0</v>
      </c>
      <c r="AA55" s="88">
        <f t="shared" si="33"/>
        <v>0</v>
      </c>
      <c r="AB55" s="88">
        <f t="shared" si="33"/>
        <v>0</v>
      </c>
      <c r="AC55" s="88">
        <f t="shared" si="33"/>
        <v>0</v>
      </c>
      <c r="AD55" s="88">
        <f t="shared" si="33"/>
        <v>0</v>
      </c>
      <c r="AE55" s="88">
        <f t="shared" si="33"/>
        <v>0</v>
      </c>
      <c r="AF55" s="88">
        <f t="shared" si="33"/>
        <v>0</v>
      </c>
      <c r="AG55" s="88">
        <f t="shared" si="33"/>
        <v>0</v>
      </c>
      <c r="AH55" s="88">
        <f t="shared" si="33"/>
        <v>0</v>
      </c>
      <c r="AI55" s="88">
        <f t="shared" si="33"/>
        <v>0</v>
      </c>
      <c r="AJ55" s="88">
        <f t="shared" si="33"/>
        <v>0</v>
      </c>
      <c r="AK55" s="88">
        <f t="shared" si="33"/>
        <v>0</v>
      </c>
    </row>
    <row r="56" spans="1:37" x14ac:dyDescent="0.3">
      <c r="A56" s="289">
        <v>11.03</v>
      </c>
      <c r="B56" s="282" t="s">
        <v>80</v>
      </c>
      <c r="C56" s="283"/>
      <c r="D56" s="285" t="s">
        <v>176</v>
      </c>
      <c r="E56" s="77" t="s">
        <v>73</v>
      </c>
      <c r="F56" s="89">
        <f t="shared" si="32"/>
        <v>0</v>
      </c>
      <c r="G56" s="95">
        <v>0</v>
      </c>
      <c r="H56" s="88">
        <f t="shared" ref="H56:AK56" si="34">G56*(1+Inflation_rate)</f>
        <v>0</v>
      </c>
      <c r="I56" s="88">
        <f t="shared" si="34"/>
        <v>0</v>
      </c>
      <c r="J56" s="88">
        <f t="shared" si="34"/>
        <v>0</v>
      </c>
      <c r="K56" s="88">
        <f t="shared" si="34"/>
        <v>0</v>
      </c>
      <c r="L56" s="88">
        <f t="shared" si="34"/>
        <v>0</v>
      </c>
      <c r="M56" s="88">
        <f t="shared" si="34"/>
        <v>0</v>
      </c>
      <c r="N56" s="88">
        <f t="shared" si="34"/>
        <v>0</v>
      </c>
      <c r="O56" s="88">
        <f t="shared" si="34"/>
        <v>0</v>
      </c>
      <c r="P56" s="88">
        <f t="shared" si="34"/>
        <v>0</v>
      </c>
      <c r="Q56" s="88">
        <f t="shared" si="34"/>
        <v>0</v>
      </c>
      <c r="R56" s="88">
        <f t="shared" si="34"/>
        <v>0</v>
      </c>
      <c r="S56" s="88">
        <f t="shared" si="34"/>
        <v>0</v>
      </c>
      <c r="T56" s="88">
        <f t="shared" si="34"/>
        <v>0</v>
      </c>
      <c r="U56" s="88">
        <f t="shared" si="34"/>
        <v>0</v>
      </c>
      <c r="V56" s="88">
        <f t="shared" si="34"/>
        <v>0</v>
      </c>
      <c r="W56" s="88">
        <f t="shared" si="34"/>
        <v>0</v>
      </c>
      <c r="X56" s="88">
        <f t="shared" si="34"/>
        <v>0</v>
      </c>
      <c r="Y56" s="88">
        <f t="shared" si="34"/>
        <v>0</v>
      </c>
      <c r="Z56" s="88">
        <f t="shared" si="34"/>
        <v>0</v>
      </c>
      <c r="AA56" s="88">
        <f t="shared" si="34"/>
        <v>0</v>
      </c>
      <c r="AB56" s="88">
        <f t="shared" si="34"/>
        <v>0</v>
      </c>
      <c r="AC56" s="88">
        <f t="shared" si="34"/>
        <v>0</v>
      </c>
      <c r="AD56" s="88">
        <f t="shared" si="34"/>
        <v>0</v>
      </c>
      <c r="AE56" s="88">
        <f t="shared" si="34"/>
        <v>0</v>
      </c>
      <c r="AF56" s="88">
        <f t="shared" si="34"/>
        <v>0</v>
      </c>
      <c r="AG56" s="88">
        <f t="shared" si="34"/>
        <v>0</v>
      </c>
      <c r="AH56" s="88">
        <f t="shared" si="34"/>
        <v>0</v>
      </c>
      <c r="AI56" s="88">
        <f t="shared" si="34"/>
        <v>0</v>
      </c>
      <c r="AJ56" s="88">
        <f t="shared" si="34"/>
        <v>0</v>
      </c>
      <c r="AK56" s="88">
        <f t="shared" si="34"/>
        <v>0</v>
      </c>
    </row>
    <row r="57" spans="1:37" x14ac:dyDescent="0.3">
      <c r="A57" s="289">
        <v>11.04</v>
      </c>
      <c r="B57" s="282" t="s">
        <v>81</v>
      </c>
      <c r="C57" s="283"/>
      <c r="D57" s="285" t="s">
        <v>176</v>
      </c>
      <c r="E57" s="77" t="s">
        <v>73</v>
      </c>
      <c r="F57" s="89">
        <f t="shared" si="32"/>
        <v>0</v>
      </c>
      <c r="G57" s="95">
        <v>0</v>
      </c>
      <c r="H57" s="88">
        <f t="shared" ref="H57:AK57" si="35">G57*(1+Inflation_rate)</f>
        <v>0</v>
      </c>
      <c r="I57" s="88">
        <f t="shared" si="35"/>
        <v>0</v>
      </c>
      <c r="J57" s="88">
        <f t="shared" si="35"/>
        <v>0</v>
      </c>
      <c r="K57" s="88">
        <f t="shared" si="35"/>
        <v>0</v>
      </c>
      <c r="L57" s="88">
        <f t="shared" si="35"/>
        <v>0</v>
      </c>
      <c r="M57" s="88">
        <f t="shared" si="35"/>
        <v>0</v>
      </c>
      <c r="N57" s="88">
        <f t="shared" si="35"/>
        <v>0</v>
      </c>
      <c r="O57" s="88">
        <f t="shared" si="35"/>
        <v>0</v>
      </c>
      <c r="P57" s="88">
        <f t="shared" si="35"/>
        <v>0</v>
      </c>
      <c r="Q57" s="88">
        <f t="shared" si="35"/>
        <v>0</v>
      </c>
      <c r="R57" s="88">
        <f t="shared" si="35"/>
        <v>0</v>
      </c>
      <c r="S57" s="88">
        <f t="shared" si="35"/>
        <v>0</v>
      </c>
      <c r="T57" s="88">
        <f t="shared" si="35"/>
        <v>0</v>
      </c>
      <c r="U57" s="88">
        <f t="shared" si="35"/>
        <v>0</v>
      </c>
      <c r="V57" s="88">
        <f t="shared" si="35"/>
        <v>0</v>
      </c>
      <c r="W57" s="88">
        <f t="shared" si="35"/>
        <v>0</v>
      </c>
      <c r="X57" s="88">
        <f t="shared" si="35"/>
        <v>0</v>
      </c>
      <c r="Y57" s="88">
        <f t="shared" si="35"/>
        <v>0</v>
      </c>
      <c r="Z57" s="88">
        <f t="shared" si="35"/>
        <v>0</v>
      </c>
      <c r="AA57" s="88">
        <f t="shared" si="35"/>
        <v>0</v>
      </c>
      <c r="AB57" s="88">
        <f t="shared" si="35"/>
        <v>0</v>
      </c>
      <c r="AC57" s="88">
        <f t="shared" si="35"/>
        <v>0</v>
      </c>
      <c r="AD57" s="88">
        <f t="shared" si="35"/>
        <v>0</v>
      </c>
      <c r="AE57" s="88">
        <f t="shared" si="35"/>
        <v>0</v>
      </c>
      <c r="AF57" s="88">
        <f t="shared" si="35"/>
        <v>0</v>
      </c>
      <c r="AG57" s="88">
        <f t="shared" si="35"/>
        <v>0</v>
      </c>
      <c r="AH57" s="88">
        <f t="shared" si="35"/>
        <v>0</v>
      </c>
      <c r="AI57" s="88">
        <f t="shared" si="35"/>
        <v>0</v>
      </c>
      <c r="AJ57" s="88">
        <f t="shared" si="35"/>
        <v>0</v>
      </c>
      <c r="AK57" s="88">
        <f t="shared" si="35"/>
        <v>0</v>
      </c>
    </row>
    <row r="58" spans="1:37" x14ac:dyDescent="0.3">
      <c r="A58" s="289">
        <v>11.049999999999999</v>
      </c>
      <c r="B58" s="282" t="s">
        <v>82</v>
      </c>
      <c r="C58" s="283"/>
      <c r="D58" s="285" t="s">
        <v>176</v>
      </c>
      <c r="E58" s="77" t="s">
        <v>73</v>
      </c>
      <c r="F58" s="89">
        <f t="shared" si="32"/>
        <v>0</v>
      </c>
      <c r="G58" s="95">
        <v>0</v>
      </c>
      <c r="H58" s="88">
        <f t="shared" ref="H58:AK58" si="36">G58*(1+Inflation_rate)</f>
        <v>0</v>
      </c>
      <c r="I58" s="88">
        <f t="shared" si="36"/>
        <v>0</v>
      </c>
      <c r="J58" s="88">
        <f t="shared" si="36"/>
        <v>0</v>
      </c>
      <c r="K58" s="88">
        <f t="shared" si="36"/>
        <v>0</v>
      </c>
      <c r="L58" s="88">
        <f t="shared" si="36"/>
        <v>0</v>
      </c>
      <c r="M58" s="88">
        <f t="shared" si="36"/>
        <v>0</v>
      </c>
      <c r="N58" s="88">
        <f t="shared" si="36"/>
        <v>0</v>
      </c>
      <c r="O58" s="88">
        <f t="shared" si="36"/>
        <v>0</v>
      </c>
      <c r="P58" s="88">
        <f t="shared" si="36"/>
        <v>0</v>
      </c>
      <c r="Q58" s="88">
        <f t="shared" si="36"/>
        <v>0</v>
      </c>
      <c r="R58" s="88">
        <f t="shared" si="36"/>
        <v>0</v>
      </c>
      <c r="S58" s="88">
        <f t="shared" si="36"/>
        <v>0</v>
      </c>
      <c r="T58" s="88">
        <f t="shared" si="36"/>
        <v>0</v>
      </c>
      <c r="U58" s="88">
        <f t="shared" si="36"/>
        <v>0</v>
      </c>
      <c r="V58" s="88">
        <f t="shared" si="36"/>
        <v>0</v>
      </c>
      <c r="W58" s="88">
        <f t="shared" si="36"/>
        <v>0</v>
      </c>
      <c r="X58" s="88">
        <f t="shared" si="36"/>
        <v>0</v>
      </c>
      <c r="Y58" s="88">
        <f t="shared" si="36"/>
        <v>0</v>
      </c>
      <c r="Z58" s="88">
        <f t="shared" si="36"/>
        <v>0</v>
      </c>
      <c r="AA58" s="88">
        <f t="shared" si="36"/>
        <v>0</v>
      </c>
      <c r="AB58" s="88">
        <f t="shared" si="36"/>
        <v>0</v>
      </c>
      <c r="AC58" s="88">
        <f t="shared" si="36"/>
        <v>0</v>
      </c>
      <c r="AD58" s="88">
        <f t="shared" si="36"/>
        <v>0</v>
      </c>
      <c r="AE58" s="88">
        <f t="shared" si="36"/>
        <v>0</v>
      </c>
      <c r="AF58" s="88">
        <f t="shared" si="36"/>
        <v>0</v>
      </c>
      <c r="AG58" s="88">
        <f t="shared" si="36"/>
        <v>0</v>
      </c>
      <c r="AH58" s="88">
        <f t="shared" si="36"/>
        <v>0</v>
      </c>
      <c r="AI58" s="88">
        <f t="shared" si="36"/>
        <v>0</v>
      </c>
      <c r="AJ58" s="88">
        <f t="shared" si="36"/>
        <v>0</v>
      </c>
      <c r="AK58" s="88">
        <f t="shared" si="36"/>
        <v>0</v>
      </c>
    </row>
    <row r="59" spans="1:37" x14ac:dyDescent="0.3">
      <c r="A59" s="289">
        <v>11.059999999999999</v>
      </c>
      <c r="B59" s="282" t="s">
        <v>91</v>
      </c>
      <c r="C59" s="283"/>
      <c r="D59" s="285" t="s">
        <v>176</v>
      </c>
      <c r="E59" s="77" t="s">
        <v>73</v>
      </c>
      <c r="F59" s="89">
        <f t="shared" si="32"/>
        <v>0</v>
      </c>
      <c r="G59" s="95">
        <v>0</v>
      </c>
      <c r="H59" s="88">
        <f t="shared" ref="H59:AK59" si="37">G59*(1+Inflation_rate)</f>
        <v>0</v>
      </c>
      <c r="I59" s="88">
        <f t="shared" si="37"/>
        <v>0</v>
      </c>
      <c r="J59" s="88">
        <f t="shared" si="37"/>
        <v>0</v>
      </c>
      <c r="K59" s="88">
        <f t="shared" si="37"/>
        <v>0</v>
      </c>
      <c r="L59" s="88">
        <f t="shared" si="37"/>
        <v>0</v>
      </c>
      <c r="M59" s="88">
        <f t="shared" si="37"/>
        <v>0</v>
      </c>
      <c r="N59" s="88">
        <f t="shared" si="37"/>
        <v>0</v>
      </c>
      <c r="O59" s="88">
        <f t="shared" si="37"/>
        <v>0</v>
      </c>
      <c r="P59" s="88">
        <f t="shared" si="37"/>
        <v>0</v>
      </c>
      <c r="Q59" s="88">
        <f t="shared" si="37"/>
        <v>0</v>
      </c>
      <c r="R59" s="88">
        <f t="shared" si="37"/>
        <v>0</v>
      </c>
      <c r="S59" s="88">
        <f t="shared" si="37"/>
        <v>0</v>
      </c>
      <c r="T59" s="88">
        <f t="shared" si="37"/>
        <v>0</v>
      </c>
      <c r="U59" s="88">
        <f t="shared" si="37"/>
        <v>0</v>
      </c>
      <c r="V59" s="88">
        <f t="shared" si="37"/>
        <v>0</v>
      </c>
      <c r="W59" s="88">
        <f t="shared" si="37"/>
        <v>0</v>
      </c>
      <c r="X59" s="88">
        <f t="shared" si="37"/>
        <v>0</v>
      </c>
      <c r="Y59" s="88">
        <f t="shared" si="37"/>
        <v>0</v>
      </c>
      <c r="Z59" s="88">
        <f t="shared" si="37"/>
        <v>0</v>
      </c>
      <c r="AA59" s="88">
        <f t="shared" si="37"/>
        <v>0</v>
      </c>
      <c r="AB59" s="88">
        <f t="shared" si="37"/>
        <v>0</v>
      </c>
      <c r="AC59" s="88">
        <f t="shared" si="37"/>
        <v>0</v>
      </c>
      <c r="AD59" s="88">
        <f t="shared" si="37"/>
        <v>0</v>
      </c>
      <c r="AE59" s="88">
        <f t="shared" si="37"/>
        <v>0</v>
      </c>
      <c r="AF59" s="88">
        <f t="shared" si="37"/>
        <v>0</v>
      </c>
      <c r="AG59" s="88">
        <f t="shared" si="37"/>
        <v>0</v>
      </c>
      <c r="AH59" s="88">
        <f t="shared" si="37"/>
        <v>0</v>
      </c>
      <c r="AI59" s="88">
        <f t="shared" si="37"/>
        <v>0</v>
      </c>
      <c r="AJ59" s="88">
        <f t="shared" si="37"/>
        <v>0</v>
      </c>
      <c r="AK59" s="88">
        <f t="shared" si="37"/>
        <v>0</v>
      </c>
    </row>
    <row r="60" spans="1:37" x14ac:dyDescent="0.3">
      <c r="A60" s="289">
        <v>11.069999999999999</v>
      </c>
      <c r="B60" s="282" t="s">
        <v>44</v>
      </c>
      <c r="C60" s="283"/>
      <c r="D60" s="285" t="s">
        <v>176</v>
      </c>
      <c r="E60" s="77" t="s">
        <v>73</v>
      </c>
      <c r="F60" s="89">
        <f t="shared" si="32"/>
        <v>0</v>
      </c>
      <c r="G60" s="95">
        <v>0</v>
      </c>
      <c r="H60" s="88">
        <f t="shared" ref="H60:AK60" si="38">G60*(1+Inflation_rate)</f>
        <v>0</v>
      </c>
      <c r="I60" s="88">
        <f t="shared" si="38"/>
        <v>0</v>
      </c>
      <c r="J60" s="88">
        <f t="shared" si="38"/>
        <v>0</v>
      </c>
      <c r="K60" s="88">
        <f t="shared" si="38"/>
        <v>0</v>
      </c>
      <c r="L60" s="88">
        <f t="shared" si="38"/>
        <v>0</v>
      </c>
      <c r="M60" s="88">
        <f t="shared" si="38"/>
        <v>0</v>
      </c>
      <c r="N60" s="88">
        <f t="shared" si="38"/>
        <v>0</v>
      </c>
      <c r="O60" s="88">
        <f t="shared" si="38"/>
        <v>0</v>
      </c>
      <c r="P60" s="88">
        <f t="shared" si="38"/>
        <v>0</v>
      </c>
      <c r="Q60" s="88">
        <f t="shared" si="38"/>
        <v>0</v>
      </c>
      <c r="R60" s="88">
        <f t="shared" si="38"/>
        <v>0</v>
      </c>
      <c r="S60" s="88">
        <f t="shared" si="38"/>
        <v>0</v>
      </c>
      <c r="T60" s="88">
        <f t="shared" si="38"/>
        <v>0</v>
      </c>
      <c r="U60" s="88">
        <f t="shared" si="38"/>
        <v>0</v>
      </c>
      <c r="V60" s="88">
        <f t="shared" si="38"/>
        <v>0</v>
      </c>
      <c r="W60" s="88">
        <f t="shared" si="38"/>
        <v>0</v>
      </c>
      <c r="X60" s="88">
        <f t="shared" si="38"/>
        <v>0</v>
      </c>
      <c r="Y60" s="88">
        <f t="shared" si="38"/>
        <v>0</v>
      </c>
      <c r="Z60" s="88">
        <f t="shared" si="38"/>
        <v>0</v>
      </c>
      <c r="AA60" s="88">
        <f t="shared" si="38"/>
        <v>0</v>
      </c>
      <c r="AB60" s="88">
        <f t="shared" si="38"/>
        <v>0</v>
      </c>
      <c r="AC60" s="88">
        <f t="shared" si="38"/>
        <v>0</v>
      </c>
      <c r="AD60" s="88">
        <f t="shared" si="38"/>
        <v>0</v>
      </c>
      <c r="AE60" s="88">
        <f t="shared" si="38"/>
        <v>0</v>
      </c>
      <c r="AF60" s="88">
        <f t="shared" si="38"/>
        <v>0</v>
      </c>
      <c r="AG60" s="88">
        <f t="shared" si="38"/>
        <v>0</v>
      </c>
      <c r="AH60" s="88">
        <f t="shared" si="38"/>
        <v>0</v>
      </c>
      <c r="AI60" s="88">
        <f t="shared" si="38"/>
        <v>0</v>
      </c>
      <c r="AJ60" s="88">
        <f t="shared" si="38"/>
        <v>0</v>
      </c>
      <c r="AK60" s="88">
        <f t="shared" si="38"/>
        <v>0</v>
      </c>
    </row>
    <row r="61" spans="1:37" x14ac:dyDescent="0.3">
      <c r="A61" s="289">
        <v>11.079999999999998</v>
      </c>
      <c r="B61" s="282" t="s">
        <v>201</v>
      </c>
      <c r="C61" s="290"/>
      <c r="D61" s="285" t="s">
        <v>176</v>
      </c>
      <c r="E61" s="77" t="s">
        <v>73</v>
      </c>
      <c r="F61" s="89">
        <f t="shared" si="32"/>
        <v>0</v>
      </c>
      <c r="G61" s="95">
        <v>0</v>
      </c>
      <c r="H61" s="88">
        <f t="shared" ref="H61:AK61" si="39">G61*(1+Inflation_rate)</f>
        <v>0</v>
      </c>
      <c r="I61" s="88">
        <f t="shared" si="39"/>
        <v>0</v>
      </c>
      <c r="J61" s="88">
        <f t="shared" si="39"/>
        <v>0</v>
      </c>
      <c r="K61" s="88">
        <f t="shared" si="39"/>
        <v>0</v>
      </c>
      <c r="L61" s="88">
        <f t="shared" si="39"/>
        <v>0</v>
      </c>
      <c r="M61" s="88">
        <f t="shared" si="39"/>
        <v>0</v>
      </c>
      <c r="N61" s="88">
        <f t="shared" si="39"/>
        <v>0</v>
      </c>
      <c r="O61" s="88">
        <f t="shared" si="39"/>
        <v>0</v>
      </c>
      <c r="P61" s="88">
        <f t="shared" si="39"/>
        <v>0</v>
      </c>
      <c r="Q61" s="88">
        <f t="shared" si="39"/>
        <v>0</v>
      </c>
      <c r="R61" s="88">
        <f t="shared" si="39"/>
        <v>0</v>
      </c>
      <c r="S61" s="88">
        <f t="shared" si="39"/>
        <v>0</v>
      </c>
      <c r="T61" s="88">
        <f t="shared" si="39"/>
        <v>0</v>
      </c>
      <c r="U61" s="88">
        <f t="shared" si="39"/>
        <v>0</v>
      </c>
      <c r="V61" s="88">
        <f t="shared" si="39"/>
        <v>0</v>
      </c>
      <c r="W61" s="88">
        <f t="shared" si="39"/>
        <v>0</v>
      </c>
      <c r="X61" s="88">
        <f t="shared" si="39"/>
        <v>0</v>
      </c>
      <c r="Y61" s="88">
        <f t="shared" si="39"/>
        <v>0</v>
      </c>
      <c r="Z61" s="88">
        <f t="shared" si="39"/>
        <v>0</v>
      </c>
      <c r="AA61" s="88">
        <f t="shared" si="39"/>
        <v>0</v>
      </c>
      <c r="AB61" s="88">
        <f t="shared" si="39"/>
        <v>0</v>
      </c>
      <c r="AC61" s="88">
        <f t="shared" si="39"/>
        <v>0</v>
      </c>
      <c r="AD61" s="88">
        <f t="shared" si="39"/>
        <v>0</v>
      </c>
      <c r="AE61" s="88">
        <f t="shared" si="39"/>
        <v>0</v>
      </c>
      <c r="AF61" s="88">
        <f t="shared" si="39"/>
        <v>0</v>
      </c>
      <c r="AG61" s="88">
        <f t="shared" si="39"/>
        <v>0</v>
      </c>
      <c r="AH61" s="88">
        <f t="shared" si="39"/>
        <v>0</v>
      </c>
      <c r="AI61" s="88">
        <f t="shared" si="39"/>
        <v>0</v>
      </c>
      <c r="AJ61" s="88">
        <f t="shared" si="39"/>
        <v>0</v>
      </c>
      <c r="AK61" s="88">
        <f t="shared" si="39"/>
        <v>0</v>
      </c>
    </row>
    <row r="62" spans="1:37" x14ac:dyDescent="0.3">
      <c r="A62" s="289">
        <v>11.089999999999998</v>
      </c>
      <c r="B62" s="282" t="s">
        <v>83</v>
      </c>
      <c r="C62" s="290"/>
      <c r="D62" s="285" t="s">
        <v>176</v>
      </c>
      <c r="E62" s="77" t="s">
        <v>73</v>
      </c>
      <c r="F62" s="89">
        <f t="shared" si="32"/>
        <v>0</v>
      </c>
      <c r="G62" s="95">
        <v>0</v>
      </c>
      <c r="H62" s="88">
        <f t="shared" ref="H62:AK62" si="40">G62*(1+Inflation_rate)</f>
        <v>0</v>
      </c>
      <c r="I62" s="88">
        <f t="shared" si="40"/>
        <v>0</v>
      </c>
      <c r="J62" s="88">
        <f t="shared" si="40"/>
        <v>0</v>
      </c>
      <c r="K62" s="88">
        <f t="shared" si="40"/>
        <v>0</v>
      </c>
      <c r="L62" s="88">
        <f t="shared" si="40"/>
        <v>0</v>
      </c>
      <c r="M62" s="88">
        <f t="shared" si="40"/>
        <v>0</v>
      </c>
      <c r="N62" s="88">
        <f t="shared" si="40"/>
        <v>0</v>
      </c>
      <c r="O62" s="88">
        <f t="shared" si="40"/>
        <v>0</v>
      </c>
      <c r="P62" s="88">
        <f t="shared" si="40"/>
        <v>0</v>
      </c>
      <c r="Q62" s="88">
        <f t="shared" si="40"/>
        <v>0</v>
      </c>
      <c r="R62" s="88">
        <f t="shared" si="40"/>
        <v>0</v>
      </c>
      <c r="S62" s="88">
        <f t="shared" si="40"/>
        <v>0</v>
      </c>
      <c r="T62" s="88">
        <f t="shared" si="40"/>
        <v>0</v>
      </c>
      <c r="U62" s="88">
        <f t="shared" si="40"/>
        <v>0</v>
      </c>
      <c r="V62" s="88">
        <f t="shared" si="40"/>
        <v>0</v>
      </c>
      <c r="W62" s="88">
        <f t="shared" si="40"/>
        <v>0</v>
      </c>
      <c r="X62" s="88">
        <f t="shared" si="40"/>
        <v>0</v>
      </c>
      <c r="Y62" s="88">
        <f t="shared" si="40"/>
        <v>0</v>
      </c>
      <c r="Z62" s="88">
        <f t="shared" si="40"/>
        <v>0</v>
      </c>
      <c r="AA62" s="88">
        <f t="shared" si="40"/>
        <v>0</v>
      </c>
      <c r="AB62" s="88">
        <f t="shared" si="40"/>
        <v>0</v>
      </c>
      <c r="AC62" s="88">
        <f t="shared" si="40"/>
        <v>0</v>
      </c>
      <c r="AD62" s="88">
        <f t="shared" si="40"/>
        <v>0</v>
      </c>
      <c r="AE62" s="88">
        <f t="shared" si="40"/>
        <v>0</v>
      </c>
      <c r="AF62" s="88">
        <f t="shared" si="40"/>
        <v>0</v>
      </c>
      <c r="AG62" s="88">
        <f t="shared" si="40"/>
        <v>0</v>
      </c>
      <c r="AH62" s="88">
        <f t="shared" si="40"/>
        <v>0</v>
      </c>
      <c r="AI62" s="88">
        <f t="shared" si="40"/>
        <v>0</v>
      </c>
      <c r="AJ62" s="88">
        <f t="shared" si="40"/>
        <v>0</v>
      </c>
      <c r="AK62" s="88">
        <f t="shared" si="40"/>
        <v>0</v>
      </c>
    </row>
    <row r="63" spans="1:37" x14ac:dyDescent="0.3">
      <c r="A63" s="289">
        <v>11.099999999999998</v>
      </c>
      <c r="B63" s="282" t="s">
        <v>84</v>
      </c>
      <c r="C63" s="290"/>
      <c r="D63" s="285" t="s">
        <v>176</v>
      </c>
      <c r="E63" s="77" t="s">
        <v>73</v>
      </c>
      <c r="F63" s="89">
        <f t="shared" si="32"/>
        <v>0</v>
      </c>
      <c r="G63" s="95">
        <v>0</v>
      </c>
      <c r="H63" s="88">
        <f t="shared" ref="H63:AK63" si="41">G63*(1+Inflation_rate)</f>
        <v>0</v>
      </c>
      <c r="I63" s="88">
        <f t="shared" si="41"/>
        <v>0</v>
      </c>
      <c r="J63" s="88">
        <f t="shared" si="41"/>
        <v>0</v>
      </c>
      <c r="K63" s="88">
        <f t="shared" si="41"/>
        <v>0</v>
      </c>
      <c r="L63" s="88">
        <f t="shared" si="41"/>
        <v>0</v>
      </c>
      <c r="M63" s="88">
        <f t="shared" si="41"/>
        <v>0</v>
      </c>
      <c r="N63" s="88">
        <f t="shared" si="41"/>
        <v>0</v>
      </c>
      <c r="O63" s="88">
        <f t="shared" si="41"/>
        <v>0</v>
      </c>
      <c r="P63" s="88">
        <f t="shared" si="41"/>
        <v>0</v>
      </c>
      <c r="Q63" s="88">
        <f t="shared" si="41"/>
        <v>0</v>
      </c>
      <c r="R63" s="88">
        <f t="shared" si="41"/>
        <v>0</v>
      </c>
      <c r="S63" s="88">
        <f t="shared" si="41"/>
        <v>0</v>
      </c>
      <c r="T63" s="88">
        <f t="shared" si="41"/>
        <v>0</v>
      </c>
      <c r="U63" s="88">
        <f t="shared" si="41"/>
        <v>0</v>
      </c>
      <c r="V63" s="88">
        <f t="shared" si="41"/>
        <v>0</v>
      </c>
      <c r="W63" s="88">
        <f t="shared" si="41"/>
        <v>0</v>
      </c>
      <c r="X63" s="88">
        <f t="shared" si="41"/>
        <v>0</v>
      </c>
      <c r="Y63" s="88">
        <f t="shared" si="41"/>
        <v>0</v>
      </c>
      <c r="Z63" s="88">
        <f t="shared" si="41"/>
        <v>0</v>
      </c>
      <c r="AA63" s="88">
        <f t="shared" si="41"/>
        <v>0</v>
      </c>
      <c r="AB63" s="88">
        <f t="shared" si="41"/>
        <v>0</v>
      </c>
      <c r="AC63" s="88">
        <f t="shared" si="41"/>
        <v>0</v>
      </c>
      <c r="AD63" s="88">
        <f t="shared" si="41"/>
        <v>0</v>
      </c>
      <c r="AE63" s="88">
        <f t="shared" si="41"/>
        <v>0</v>
      </c>
      <c r="AF63" s="88">
        <f t="shared" si="41"/>
        <v>0</v>
      </c>
      <c r="AG63" s="88">
        <f t="shared" si="41"/>
        <v>0</v>
      </c>
      <c r="AH63" s="88">
        <f t="shared" si="41"/>
        <v>0</v>
      </c>
      <c r="AI63" s="88">
        <f t="shared" si="41"/>
        <v>0</v>
      </c>
      <c r="AJ63" s="88">
        <f t="shared" si="41"/>
        <v>0</v>
      </c>
      <c r="AK63" s="88">
        <f t="shared" si="41"/>
        <v>0</v>
      </c>
    </row>
    <row r="64" spans="1:37" x14ac:dyDescent="0.3">
      <c r="A64" s="289">
        <v>11.109999999999998</v>
      </c>
      <c r="B64" s="282" t="s">
        <v>85</v>
      </c>
      <c r="C64" s="283"/>
      <c r="D64" s="285" t="s">
        <v>176</v>
      </c>
      <c r="E64" s="77" t="s">
        <v>73</v>
      </c>
      <c r="F64" s="89">
        <f t="shared" si="32"/>
        <v>0</v>
      </c>
      <c r="G64" s="95">
        <v>0</v>
      </c>
      <c r="H64" s="88">
        <f t="shared" ref="H64:AK64" si="42">G64*(1+Inflation_rate)</f>
        <v>0</v>
      </c>
      <c r="I64" s="88">
        <f t="shared" si="42"/>
        <v>0</v>
      </c>
      <c r="J64" s="88">
        <f t="shared" si="42"/>
        <v>0</v>
      </c>
      <c r="K64" s="88">
        <f t="shared" si="42"/>
        <v>0</v>
      </c>
      <c r="L64" s="88">
        <f t="shared" si="42"/>
        <v>0</v>
      </c>
      <c r="M64" s="88">
        <f t="shared" si="42"/>
        <v>0</v>
      </c>
      <c r="N64" s="88">
        <f t="shared" si="42"/>
        <v>0</v>
      </c>
      <c r="O64" s="88">
        <f t="shared" si="42"/>
        <v>0</v>
      </c>
      <c r="P64" s="88">
        <f t="shared" si="42"/>
        <v>0</v>
      </c>
      <c r="Q64" s="88">
        <f t="shared" si="42"/>
        <v>0</v>
      </c>
      <c r="R64" s="88">
        <f t="shared" si="42"/>
        <v>0</v>
      </c>
      <c r="S64" s="88">
        <f t="shared" si="42"/>
        <v>0</v>
      </c>
      <c r="T64" s="88">
        <f t="shared" si="42"/>
        <v>0</v>
      </c>
      <c r="U64" s="88">
        <f t="shared" si="42"/>
        <v>0</v>
      </c>
      <c r="V64" s="88">
        <f t="shared" si="42"/>
        <v>0</v>
      </c>
      <c r="W64" s="88">
        <f t="shared" si="42"/>
        <v>0</v>
      </c>
      <c r="X64" s="88">
        <f t="shared" si="42"/>
        <v>0</v>
      </c>
      <c r="Y64" s="88">
        <f t="shared" si="42"/>
        <v>0</v>
      </c>
      <c r="Z64" s="88">
        <f t="shared" si="42"/>
        <v>0</v>
      </c>
      <c r="AA64" s="88">
        <f t="shared" si="42"/>
        <v>0</v>
      </c>
      <c r="AB64" s="88">
        <f t="shared" si="42"/>
        <v>0</v>
      </c>
      <c r="AC64" s="88">
        <f t="shared" si="42"/>
        <v>0</v>
      </c>
      <c r="AD64" s="88">
        <f t="shared" si="42"/>
        <v>0</v>
      </c>
      <c r="AE64" s="88">
        <f t="shared" si="42"/>
        <v>0</v>
      </c>
      <c r="AF64" s="88">
        <f t="shared" si="42"/>
        <v>0</v>
      </c>
      <c r="AG64" s="88">
        <f t="shared" si="42"/>
        <v>0</v>
      </c>
      <c r="AH64" s="88">
        <f t="shared" si="42"/>
        <v>0</v>
      </c>
      <c r="AI64" s="88">
        <f t="shared" si="42"/>
        <v>0</v>
      </c>
      <c r="AJ64" s="88">
        <f t="shared" si="42"/>
        <v>0</v>
      </c>
      <c r="AK64" s="88">
        <f t="shared" si="42"/>
        <v>0</v>
      </c>
    </row>
    <row r="65" spans="1:37" x14ac:dyDescent="0.3">
      <c r="A65" s="289">
        <v>11.119999999999997</v>
      </c>
      <c r="B65" s="282" t="s">
        <v>86</v>
      </c>
      <c r="C65" s="283"/>
      <c r="D65" s="285" t="s">
        <v>176</v>
      </c>
      <c r="E65" s="77" t="s">
        <v>73</v>
      </c>
      <c r="F65" s="89">
        <f t="shared" si="32"/>
        <v>0</v>
      </c>
      <c r="G65" s="95">
        <f>2%*G43</f>
        <v>0</v>
      </c>
      <c r="H65" s="88">
        <f t="shared" ref="H65:AK65" si="43">G65*(1+Inflation_rate)</f>
        <v>0</v>
      </c>
      <c r="I65" s="88">
        <f t="shared" si="43"/>
        <v>0</v>
      </c>
      <c r="J65" s="88">
        <f t="shared" si="43"/>
        <v>0</v>
      </c>
      <c r="K65" s="88">
        <f t="shared" si="43"/>
        <v>0</v>
      </c>
      <c r="L65" s="88">
        <f t="shared" si="43"/>
        <v>0</v>
      </c>
      <c r="M65" s="88">
        <f t="shared" si="43"/>
        <v>0</v>
      </c>
      <c r="N65" s="88">
        <f t="shared" si="43"/>
        <v>0</v>
      </c>
      <c r="O65" s="88">
        <f t="shared" si="43"/>
        <v>0</v>
      </c>
      <c r="P65" s="88">
        <f t="shared" si="43"/>
        <v>0</v>
      </c>
      <c r="Q65" s="88">
        <f t="shared" si="43"/>
        <v>0</v>
      </c>
      <c r="R65" s="88">
        <f t="shared" si="43"/>
        <v>0</v>
      </c>
      <c r="S65" s="88">
        <f t="shared" si="43"/>
        <v>0</v>
      </c>
      <c r="T65" s="88">
        <f t="shared" si="43"/>
        <v>0</v>
      </c>
      <c r="U65" s="88">
        <f t="shared" si="43"/>
        <v>0</v>
      </c>
      <c r="V65" s="88">
        <f t="shared" si="43"/>
        <v>0</v>
      </c>
      <c r="W65" s="88">
        <f t="shared" si="43"/>
        <v>0</v>
      </c>
      <c r="X65" s="88">
        <f t="shared" si="43"/>
        <v>0</v>
      </c>
      <c r="Y65" s="88">
        <f t="shared" si="43"/>
        <v>0</v>
      </c>
      <c r="Z65" s="88">
        <f t="shared" si="43"/>
        <v>0</v>
      </c>
      <c r="AA65" s="88">
        <f t="shared" si="43"/>
        <v>0</v>
      </c>
      <c r="AB65" s="88">
        <f t="shared" si="43"/>
        <v>0</v>
      </c>
      <c r="AC65" s="88">
        <f t="shared" si="43"/>
        <v>0</v>
      </c>
      <c r="AD65" s="88">
        <f t="shared" si="43"/>
        <v>0</v>
      </c>
      <c r="AE65" s="88">
        <f t="shared" si="43"/>
        <v>0</v>
      </c>
      <c r="AF65" s="88">
        <f t="shared" si="43"/>
        <v>0</v>
      </c>
      <c r="AG65" s="88">
        <f t="shared" si="43"/>
        <v>0</v>
      </c>
      <c r="AH65" s="88">
        <f t="shared" si="43"/>
        <v>0</v>
      </c>
      <c r="AI65" s="88">
        <f t="shared" si="43"/>
        <v>0</v>
      </c>
      <c r="AJ65" s="88">
        <f t="shared" si="43"/>
        <v>0</v>
      </c>
      <c r="AK65" s="88">
        <f t="shared" si="43"/>
        <v>0</v>
      </c>
    </row>
    <row r="66" spans="1:37" x14ac:dyDescent="0.3">
      <c r="A66" s="289">
        <v>11.129999999999997</v>
      </c>
      <c r="B66" s="282" t="s">
        <v>41</v>
      </c>
      <c r="C66" s="283"/>
      <c r="D66" s="285" t="s">
        <v>176</v>
      </c>
      <c r="E66" s="77" t="s">
        <v>73</v>
      </c>
      <c r="F66" s="89">
        <f t="shared" si="32"/>
        <v>0</v>
      </c>
      <c r="G66" s="95">
        <v>0</v>
      </c>
      <c r="H66" s="88">
        <f t="shared" ref="H66:AK66" si="44">G66*(1+Inflation_rate)</f>
        <v>0</v>
      </c>
      <c r="I66" s="88">
        <f t="shared" si="44"/>
        <v>0</v>
      </c>
      <c r="J66" s="88">
        <f t="shared" si="44"/>
        <v>0</v>
      </c>
      <c r="K66" s="88">
        <f t="shared" si="44"/>
        <v>0</v>
      </c>
      <c r="L66" s="88">
        <f t="shared" si="44"/>
        <v>0</v>
      </c>
      <c r="M66" s="88">
        <f t="shared" si="44"/>
        <v>0</v>
      </c>
      <c r="N66" s="88">
        <f t="shared" si="44"/>
        <v>0</v>
      </c>
      <c r="O66" s="88">
        <f t="shared" si="44"/>
        <v>0</v>
      </c>
      <c r="P66" s="88">
        <f t="shared" si="44"/>
        <v>0</v>
      </c>
      <c r="Q66" s="88">
        <f t="shared" si="44"/>
        <v>0</v>
      </c>
      <c r="R66" s="88">
        <f t="shared" si="44"/>
        <v>0</v>
      </c>
      <c r="S66" s="88">
        <f t="shared" si="44"/>
        <v>0</v>
      </c>
      <c r="T66" s="88">
        <f t="shared" si="44"/>
        <v>0</v>
      </c>
      <c r="U66" s="88">
        <f t="shared" si="44"/>
        <v>0</v>
      </c>
      <c r="V66" s="88">
        <f t="shared" si="44"/>
        <v>0</v>
      </c>
      <c r="W66" s="88">
        <f t="shared" si="44"/>
        <v>0</v>
      </c>
      <c r="X66" s="88">
        <f t="shared" si="44"/>
        <v>0</v>
      </c>
      <c r="Y66" s="88">
        <f t="shared" si="44"/>
        <v>0</v>
      </c>
      <c r="Z66" s="88">
        <f t="shared" si="44"/>
        <v>0</v>
      </c>
      <c r="AA66" s="88">
        <f t="shared" si="44"/>
        <v>0</v>
      </c>
      <c r="AB66" s="88">
        <f t="shared" si="44"/>
        <v>0</v>
      </c>
      <c r="AC66" s="88">
        <f t="shared" si="44"/>
        <v>0</v>
      </c>
      <c r="AD66" s="88">
        <f t="shared" si="44"/>
        <v>0</v>
      </c>
      <c r="AE66" s="88">
        <f t="shared" si="44"/>
        <v>0</v>
      </c>
      <c r="AF66" s="88">
        <f t="shared" si="44"/>
        <v>0</v>
      </c>
      <c r="AG66" s="88">
        <f t="shared" si="44"/>
        <v>0</v>
      </c>
      <c r="AH66" s="88">
        <f t="shared" si="44"/>
        <v>0</v>
      </c>
      <c r="AI66" s="88">
        <f t="shared" si="44"/>
        <v>0</v>
      </c>
      <c r="AJ66" s="88">
        <f t="shared" si="44"/>
        <v>0</v>
      </c>
      <c r="AK66" s="88">
        <f t="shared" si="44"/>
        <v>0</v>
      </c>
    </row>
    <row r="67" spans="1:37" x14ac:dyDescent="0.3">
      <c r="A67" s="289">
        <v>11.139999999999997</v>
      </c>
      <c r="B67" s="282" t="s">
        <v>40</v>
      </c>
      <c r="C67" s="283"/>
      <c r="D67" s="285" t="s">
        <v>176</v>
      </c>
      <c r="E67" s="77" t="s">
        <v>73</v>
      </c>
      <c r="F67" s="89">
        <f t="shared" si="32"/>
        <v>0</v>
      </c>
      <c r="G67" s="95">
        <v>0</v>
      </c>
      <c r="H67" s="88">
        <f t="shared" ref="H67:AK67" si="45">G67*(1+Inflation_rate)</f>
        <v>0</v>
      </c>
      <c r="I67" s="88">
        <f t="shared" si="45"/>
        <v>0</v>
      </c>
      <c r="J67" s="88">
        <f t="shared" si="45"/>
        <v>0</v>
      </c>
      <c r="K67" s="88">
        <f t="shared" si="45"/>
        <v>0</v>
      </c>
      <c r="L67" s="88">
        <f t="shared" si="45"/>
        <v>0</v>
      </c>
      <c r="M67" s="88">
        <f t="shared" si="45"/>
        <v>0</v>
      </c>
      <c r="N67" s="88">
        <f t="shared" si="45"/>
        <v>0</v>
      </c>
      <c r="O67" s="88">
        <f t="shared" si="45"/>
        <v>0</v>
      </c>
      <c r="P67" s="88">
        <f t="shared" si="45"/>
        <v>0</v>
      </c>
      <c r="Q67" s="88">
        <f t="shared" si="45"/>
        <v>0</v>
      </c>
      <c r="R67" s="88">
        <f t="shared" si="45"/>
        <v>0</v>
      </c>
      <c r="S67" s="88">
        <f t="shared" si="45"/>
        <v>0</v>
      </c>
      <c r="T67" s="88">
        <f t="shared" si="45"/>
        <v>0</v>
      </c>
      <c r="U67" s="88">
        <f t="shared" si="45"/>
        <v>0</v>
      </c>
      <c r="V67" s="88">
        <f t="shared" si="45"/>
        <v>0</v>
      </c>
      <c r="W67" s="88">
        <f t="shared" si="45"/>
        <v>0</v>
      </c>
      <c r="X67" s="88">
        <f t="shared" si="45"/>
        <v>0</v>
      </c>
      <c r="Y67" s="88">
        <f t="shared" si="45"/>
        <v>0</v>
      </c>
      <c r="Z67" s="88">
        <f t="shared" si="45"/>
        <v>0</v>
      </c>
      <c r="AA67" s="88">
        <f t="shared" si="45"/>
        <v>0</v>
      </c>
      <c r="AB67" s="88">
        <f t="shared" si="45"/>
        <v>0</v>
      </c>
      <c r="AC67" s="88">
        <f t="shared" si="45"/>
        <v>0</v>
      </c>
      <c r="AD67" s="88">
        <f t="shared" si="45"/>
        <v>0</v>
      </c>
      <c r="AE67" s="88">
        <f t="shared" si="45"/>
        <v>0</v>
      </c>
      <c r="AF67" s="88">
        <f t="shared" si="45"/>
        <v>0</v>
      </c>
      <c r="AG67" s="88">
        <f t="shared" si="45"/>
        <v>0</v>
      </c>
      <c r="AH67" s="88">
        <f t="shared" si="45"/>
        <v>0</v>
      </c>
      <c r="AI67" s="88">
        <f t="shared" si="45"/>
        <v>0</v>
      </c>
      <c r="AJ67" s="88">
        <f t="shared" si="45"/>
        <v>0</v>
      </c>
      <c r="AK67" s="88">
        <f t="shared" si="45"/>
        <v>0</v>
      </c>
    </row>
    <row r="68" spans="1:37" ht="26" x14ac:dyDescent="0.3">
      <c r="A68" s="289">
        <v>11.149999999999997</v>
      </c>
      <c r="B68" s="282" t="s">
        <v>204</v>
      </c>
      <c r="C68" s="290"/>
      <c r="D68" s="285" t="s">
        <v>205</v>
      </c>
      <c r="E68" s="286" t="s">
        <v>73</v>
      </c>
      <c r="F68" s="287">
        <f t="shared" ref="F68:F70" si="46">SUM(G68:AK68)</f>
        <v>0</v>
      </c>
      <c r="G68" s="288">
        <v>0</v>
      </c>
      <c r="H68" s="88">
        <f t="shared" ref="H68:H70" si="47">G68*(1+Inflation_rate)</f>
        <v>0</v>
      </c>
      <c r="I68" s="88">
        <f t="shared" ref="I68:I70" si="48">H68*(1+Inflation_rate)</f>
        <v>0</v>
      </c>
      <c r="J68" s="88">
        <f t="shared" ref="J68:J70" si="49">I68*(1+Inflation_rate)</f>
        <v>0</v>
      </c>
      <c r="K68" s="88">
        <f t="shared" ref="K68:K70" si="50">J68*(1+Inflation_rate)</f>
        <v>0</v>
      </c>
      <c r="L68" s="88">
        <f t="shared" ref="L68:L70" si="51">K68*(1+Inflation_rate)</f>
        <v>0</v>
      </c>
      <c r="M68" s="88">
        <f t="shared" ref="M68:M70" si="52">L68*(1+Inflation_rate)</f>
        <v>0</v>
      </c>
      <c r="N68" s="88">
        <f t="shared" ref="N68:N70" si="53">M68*(1+Inflation_rate)</f>
        <v>0</v>
      </c>
      <c r="O68" s="88">
        <f t="shared" ref="O68:O70" si="54">N68*(1+Inflation_rate)</f>
        <v>0</v>
      </c>
      <c r="P68" s="88">
        <f t="shared" ref="P68:P70" si="55">O68*(1+Inflation_rate)</f>
        <v>0</v>
      </c>
      <c r="Q68" s="88">
        <f t="shared" ref="Q68:Q70" si="56">P68*(1+Inflation_rate)</f>
        <v>0</v>
      </c>
      <c r="R68" s="88">
        <f t="shared" ref="R68:R70" si="57">Q68*(1+Inflation_rate)</f>
        <v>0</v>
      </c>
      <c r="S68" s="88">
        <f t="shared" ref="S68:S70" si="58">R68*(1+Inflation_rate)</f>
        <v>0</v>
      </c>
      <c r="T68" s="88">
        <f t="shared" ref="T68:T70" si="59">S68*(1+Inflation_rate)</f>
        <v>0</v>
      </c>
      <c r="U68" s="88">
        <f t="shared" ref="U68:U70" si="60">T68*(1+Inflation_rate)</f>
        <v>0</v>
      </c>
      <c r="V68" s="88">
        <f t="shared" ref="V68:V70" si="61">U68*(1+Inflation_rate)</f>
        <v>0</v>
      </c>
      <c r="W68" s="88">
        <f t="shared" ref="W68:W70" si="62">V68*(1+Inflation_rate)</f>
        <v>0</v>
      </c>
      <c r="X68" s="88">
        <f t="shared" ref="X68:X70" si="63">W68*(1+Inflation_rate)</f>
        <v>0</v>
      </c>
      <c r="Y68" s="88">
        <f t="shared" ref="Y68:Y70" si="64">X68*(1+Inflation_rate)</f>
        <v>0</v>
      </c>
      <c r="Z68" s="88">
        <f t="shared" ref="Z68:Z70" si="65">Y68*(1+Inflation_rate)</f>
        <v>0</v>
      </c>
      <c r="AA68" s="88">
        <f t="shared" ref="AA68:AA70" si="66">Z68*(1+Inflation_rate)</f>
        <v>0</v>
      </c>
      <c r="AB68" s="88">
        <f t="shared" ref="AB68:AB70" si="67">AA68*(1+Inflation_rate)</f>
        <v>0</v>
      </c>
      <c r="AC68" s="88">
        <f t="shared" ref="AC68:AC70" si="68">AB68*(1+Inflation_rate)</f>
        <v>0</v>
      </c>
      <c r="AD68" s="88">
        <f t="shared" ref="AD68:AD70" si="69">AC68*(1+Inflation_rate)</f>
        <v>0</v>
      </c>
      <c r="AE68" s="88">
        <f t="shared" ref="AE68:AE70" si="70">AD68*(1+Inflation_rate)</f>
        <v>0</v>
      </c>
      <c r="AF68" s="88">
        <f t="shared" ref="AF68:AF70" si="71">AE68*(1+Inflation_rate)</f>
        <v>0</v>
      </c>
      <c r="AG68" s="88">
        <f t="shared" ref="AG68:AG70" si="72">AF68*(1+Inflation_rate)</f>
        <v>0</v>
      </c>
      <c r="AH68" s="88">
        <f t="shared" ref="AH68:AH70" si="73">AG68*(1+Inflation_rate)</f>
        <v>0</v>
      </c>
      <c r="AI68" s="88">
        <f t="shared" ref="AI68:AI70" si="74">AH68*(1+Inflation_rate)</f>
        <v>0</v>
      </c>
      <c r="AJ68" s="88">
        <f t="shared" ref="AJ68:AJ70" si="75">AI68*(1+Inflation_rate)</f>
        <v>0</v>
      </c>
      <c r="AK68" s="88">
        <f t="shared" ref="AK68:AK70" si="76">AJ68*(1+Inflation_rate)</f>
        <v>0</v>
      </c>
    </row>
    <row r="69" spans="1:37" s="276" customFormat="1" x14ac:dyDescent="0.3">
      <c r="A69" s="289">
        <v>11.159999999999997</v>
      </c>
      <c r="B69" s="282" t="s">
        <v>202</v>
      </c>
      <c r="C69" s="283"/>
      <c r="D69" s="285" t="s">
        <v>214</v>
      </c>
      <c r="E69" s="286" t="s">
        <v>73</v>
      </c>
      <c r="F69" s="287">
        <f t="shared" si="46"/>
        <v>0</v>
      </c>
      <c r="G69" s="288">
        <v>0</v>
      </c>
      <c r="H69" s="88">
        <f t="shared" si="47"/>
        <v>0</v>
      </c>
      <c r="I69" s="88">
        <f t="shared" si="48"/>
        <v>0</v>
      </c>
      <c r="J69" s="88">
        <f t="shared" si="49"/>
        <v>0</v>
      </c>
      <c r="K69" s="88">
        <f t="shared" si="50"/>
        <v>0</v>
      </c>
      <c r="L69" s="88">
        <f t="shared" si="51"/>
        <v>0</v>
      </c>
      <c r="M69" s="88">
        <f t="shared" si="52"/>
        <v>0</v>
      </c>
      <c r="N69" s="88">
        <f t="shared" si="53"/>
        <v>0</v>
      </c>
      <c r="O69" s="88">
        <f t="shared" si="54"/>
        <v>0</v>
      </c>
      <c r="P69" s="88">
        <f t="shared" si="55"/>
        <v>0</v>
      </c>
      <c r="Q69" s="88">
        <f t="shared" si="56"/>
        <v>0</v>
      </c>
      <c r="R69" s="88">
        <f t="shared" si="57"/>
        <v>0</v>
      </c>
      <c r="S69" s="88">
        <f t="shared" si="58"/>
        <v>0</v>
      </c>
      <c r="T69" s="88">
        <f t="shared" si="59"/>
        <v>0</v>
      </c>
      <c r="U69" s="88">
        <f t="shared" si="60"/>
        <v>0</v>
      </c>
      <c r="V69" s="88">
        <f t="shared" si="61"/>
        <v>0</v>
      </c>
      <c r="W69" s="88">
        <f t="shared" si="62"/>
        <v>0</v>
      </c>
      <c r="X69" s="88">
        <f t="shared" si="63"/>
        <v>0</v>
      </c>
      <c r="Y69" s="88">
        <f t="shared" si="64"/>
        <v>0</v>
      </c>
      <c r="Z69" s="88">
        <f t="shared" si="65"/>
        <v>0</v>
      </c>
      <c r="AA69" s="88">
        <f t="shared" si="66"/>
        <v>0</v>
      </c>
      <c r="AB69" s="88">
        <f t="shared" si="67"/>
        <v>0</v>
      </c>
      <c r="AC69" s="88">
        <f t="shared" si="68"/>
        <v>0</v>
      </c>
      <c r="AD69" s="88">
        <f t="shared" si="69"/>
        <v>0</v>
      </c>
      <c r="AE69" s="88">
        <f t="shared" si="70"/>
        <v>0</v>
      </c>
      <c r="AF69" s="88">
        <f t="shared" si="71"/>
        <v>0</v>
      </c>
      <c r="AG69" s="88">
        <f t="shared" si="72"/>
        <v>0</v>
      </c>
      <c r="AH69" s="88">
        <f t="shared" si="73"/>
        <v>0</v>
      </c>
      <c r="AI69" s="88">
        <f t="shared" si="74"/>
        <v>0</v>
      </c>
      <c r="AJ69" s="88">
        <f t="shared" si="75"/>
        <v>0</v>
      </c>
      <c r="AK69" s="88">
        <f t="shared" si="76"/>
        <v>0</v>
      </c>
    </row>
    <row r="70" spans="1:37" s="276" customFormat="1" x14ac:dyDescent="0.3">
      <c r="A70" s="289">
        <v>11.169999999999996</v>
      </c>
      <c r="B70" s="282" t="s">
        <v>59</v>
      </c>
      <c r="C70" s="283"/>
      <c r="D70" s="285" t="s">
        <v>176</v>
      </c>
      <c r="E70" s="286" t="s">
        <v>73</v>
      </c>
      <c r="F70" s="287">
        <f t="shared" si="46"/>
        <v>0</v>
      </c>
      <c r="G70" s="288">
        <v>0</v>
      </c>
      <c r="H70" s="88">
        <f t="shared" si="47"/>
        <v>0</v>
      </c>
      <c r="I70" s="88">
        <f t="shared" si="48"/>
        <v>0</v>
      </c>
      <c r="J70" s="88">
        <f t="shared" si="49"/>
        <v>0</v>
      </c>
      <c r="K70" s="88">
        <f t="shared" si="50"/>
        <v>0</v>
      </c>
      <c r="L70" s="88">
        <f t="shared" si="51"/>
        <v>0</v>
      </c>
      <c r="M70" s="88">
        <f t="shared" si="52"/>
        <v>0</v>
      </c>
      <c r="N70" s="88">
        <f t="shared" si="53"/>
        <v>0</v>
      </c>
      <c r="O70" s="88">
        <f t="shared" si="54"/>
        <v>0</v>
      </c>
      <c r="P70" s="88">
        <f t="shared" si="55"/>
        <v>0</v>
      </c>
      <c r="Q70" s="88">
        <f t="shared" si="56"/>
        <v>0</v>
      </c>
      <c r="R70" s="88">
        <f t="shared" si="57"/>
        <v>0</v>
      </c>
      <c r="S70" s="88">
        <f t="shared" si="58"/>
        <v>0</v>
      </c>
      <c r="T70" s="88">
        <f t="shared" si="59"/>
        <v>0</v>
      </c>
      <c r="U70" s="88">
        <f t="shared" si="60"/>
        <v>0</v>
      </c>
      <c r="V70" s="88">
        <f t="shared" si="61"/>
        <v>0</v>
      </c>
      <c r="W70" s="88">
        <f t="shared" si="62"/>
        <v>0</v>
      </c>
      <c r="X70" s="88">
        <f t="shared" si="63"/>
        <v>0</v>
      </c>
      <c r="Y70" s="88">
        <f t="shared" si="64"/>
        <v>0</v>
      </c>
      <c r="Z70" s="88">
        <f t="shared" si="65"/>
        <v>0</v>
      </c>
      <c r="AA70" s="88">
        <f t="shared" si="66"/>
        <v>0</v>
      </c>
      <c r="AB70" s="88">
        <f t="shared" si="67"/>
        <v>0</v>
      </c>
      <c r="AC70" s="88">
        <f t="shared" si="68"/>
        <v>0</v>
      </c>
      <c r="AD70" s="88">
        <f t="shared" si="69"/>
        <v>0</v>
      </c>
      <c r="AE70" s="88">
        <f t="shared" si="70"/>
        <v>0</v>
      </c>
      <c r="AF70" s="88">
        <f t="shared" si="71"/>
        <v>0</v>
      </c>
      <c r="AG70" s="88">
        <f t="shared" si="72"/>
        <v>0</v>
      </c>
      <c r="AH70" s="88">
        <f t="shared" si="73"/>
        <v>0</v>
      </c>
      <c r="AI70" s="88">
        <f t="shared" si="74"/>
        <v>0</v>
      </c>
      <c r="AJ70" s="88">
        <f t="shared" si="75"/>
        <v>0</v>
      </c>
      <c r="AK70" s="88">
        <f t="shared" si="76"/>
        <v>0</v>
      </c>
    </row>
    <row r="71" spans="1:37" x14ac:dyDescent="0.3">
      <c r="A71" s="289">
        <v>11.179999999999996</v>
      </c>
      <c r="B71" s="282" t="s">
        <v>59</v>
      </c>
      <c r="C71" s="283"/>
      <c r="D71" s="285" t="s">
        <v>176</v>
      </c>
      <c r="E71" s="77" t="s">
        <v>73</v>
      </c>
      <c r="F71" s="89">
        <f t="shared" si="32"/>
        <v>0</v>
      </c>
      <c r="G71" s="95">
        <v>0</v>
      </c>
      <c r="H71" s="88">
        <f t="shared" ref="H71:AK71" si="77">G71*(1+Inflation_rate)</f>
        <v>0</v>
      </c>
      <c r="I71" s="88">
        <f t="shared" si="77"/>
        <v>0</v>
      </c>
      <c r="J71" s="88">
        <f t="shared" si="77"/>
        <v>0</v>
      </c>
      <c r="K71" s="88">
        <f t="shared" si="77"/>
        <v>0</v>
      </c>
      <c r="L71" s="88">
        <f t="shared" si="77"/>
        <v>0</v>
      </c>
      <c r="M71" s="88">
        <f t="shared" si="77"/>
        <v>0</v>
      </c>
      <c r="N71" s="88">
        <f t="shared" si="77"/>
        <v>0</v>
      </c>
      <c r="O71" s="88">
        <f t="shared" si="77"/>
        <v>0</v>
      </c>
      <c r="P71" s="88">
        <f t="shared" si="77"/>
        <v>0</v>
      </c>
      <c r="Q71" s="88">
        <f t="shared" si="77"/>
        <v>0</v>
      </c>
      <c r="R71" s="88">
        <f t="shared" si="77"/>
        <v>0</v>
      </c>
      <c r="S71" s="88">
        <f t="shared" si="77"/>
        <v>0</v>
      </c>
      <c r="T71" s="88">
        <f t="shared" si="77"/>
        <v>0</v>
      </c>
      <c r="U71" s="88">
        <f t="shared" si="77"/>
        <v>0</v>
      </c>
      <c r="V71" s="88">
        <f t="shared" si="77"/>
        <v>0</v>
      </c>
      <c r="W71" s="88">
        <f t="shared" si="77"/>
        <v>0</v>
      </c>
      <c r="X71" s="88">
        <f t="shared" si="77"/>
        <v>0</v>
      </c>
      <c r="Y71" s="88">
        <f t="shared" si="77"/>
        <v>0</v>
      </c>
      <c r="Z71" s="88">
        <f t="shared" si="77"/>
        <v>0</v>
      </c>
      <c r="AA71" s="88">
        <f t="shared" si="77"/>
        <v>0</v>
      </c>
      <c r="AB71" s="88">
        <f t="shared" si="77"/>
        <v>0</v>
      </c>
      <c r="AC71" s="88">
        <f t="shared" si="77"/>
        <v>0</v>
      </c>
      <c r="AD71" s="88">
        <f t="shared" si="77"/>
        <v>0</v>
      </c>
      <c r="AE71" s="88">
        <f t="shared" si="77"/>
        <v>0</v>
      </c>
      <c r="AF71" s="88">
        <f t="shared" si="77"/>
        <v>0</v>
      </c>
      <c r="AG71" s="88">
        <f t="shared" si="77"/>
        <v>0</v>
      </c>
      <c r="AH71" s="88">
        <f t="shared" si="77"/>
        <v>0</v>
      </c>
      <c r="AI71" s="88">
        <f t="shared" si="77"/>
        <v>0</v>
      </c>
      <c r="AJ71" s="88">
        <f t="shared" si="77"/>
        <v>0</v>
      </c>
      <c r="AK71" s="88">
        <f t="shared" si="77"/>
        <v>0</v>
      </c>
    </row>
    <row r="72" spans="1:37" ht="13.5" thickBot="1" x14ac:dyDescent="0.35">
      <c r="A72" s="289">
        <v>11.189999999999996</v>
      </c>
      <c r="B72" s="282" t="s">
        <v>45</v>
      </c>
      <c r="C72" s="283"/>
      <c r="D72" s="285" t="s">
        <v>176</v>
      </c>
      <c r="E72" s="77" t="s">
        <v>73</v>
      </c>
      <c r="F72" s="96">
        <f t="shared" si="32"/>
        <v>0</v>
      </c>
      <c r="G72" s="95">
        <v>0</v>
      </c>
      <c r="H72" s="88">
        <f t="shared" ref="H72:AK72" si="78">G72*(1+Inflation_rate)</f>
        <v>0</v>
      </c>
      <c r="I72" s="88">
        <f t="shared" si="78"/>
        <v>0</v>
      </c>
      <c r="J72" s="88">
        <f t="shared" si="78"/>
        <v>0</v>
      </c>
      <c r="K72" s="88">
        <f t="shared" si="78"/>
        <v>0</v>
      </c>
      <c r="L72" s="88">
        <f t="shared" si="78"/>
        <v>0</v>
      </c>
      <c r="M72" s="88">
        <f t="shared" si="78"/>
        <v>0</v>
      </c>
      <c r="N72" s="88">
        <f t="shared" si="78"/>
        <v>0</v>
      </c>
      <c r="O72" s="88">
        <f t="shared" si="78"/>
        <v>0</v>
      </c>
      <c r="P72" s="88">
        <f t="shared" si="78"/>
        <v>0</v>
      </c>
      <c r="Q72" s="88">
        <f t="shared" si="78"/>
        <v>0</v>
      </c>
      <c r="R72" s="88">
        <f t="shared" si="78"/>
        <v>0</v>
      </c>
      <c r="S72" s="88">
        <f t="shared" si="78"/>
        <v>0</v>
      </c>
      <c r="T72" s="88">
        <f t="shared" si="78"/>
        <v>0</v>
      </c>
      <c r="U72" s="88">
        <f t="shared" si="78"/>
        <v>0</v>
      </c>
      <c r="V72" s="88">
        <f t="shared" si="78"/>
        <v>0</v>
      </c>
      <c r="W72" s="88">
        <f t="shared" si="78"/>
        <v>0</v>
      </c>
      <c r="X72" s="88">
        <f t="shared" si="78"/>
        <v>0</v>
      </c>
      <c r="Y72" s="88">
        <f t="shared" si="78"/>
        <v>0</v>
      </c>
      <c r="Z72" s="88">
        <f t="shared" si="78"/>
        <v>0</v>
      </c>
      <c r="AA72" s="88">
        <f t="shared" si="78"/>
        <v>0</v>
      </c>
      <c r="AB72" s="88">
        <f t="shared" si="78"/>
        <v>0</v>
      </c>
      <c r="AC72" s="88">
        <f t="shared" si="78"/>
        <v>0</v>
      </c>
      <c r="AD72" s="88">
        <f t="shared" si="78"/>
        <v>0</v>
      </c>
      <c r="AE72" s="88">
        <f t="shared" si="78"/>
        <v>0</v>
      </c>
      <c r="AF72" s="88">
        <f t="shared" si="78"/>
        <v>0</v>
      </c>
      <c r="AG72" s="88">
        <f t="shared" si="78"/>
        <v>0</v>
      </c>
      <c r="AH72" s="88">
        <f t="shared" si="78"/>
        <v>0</v>
      </c>
      <c r="AI72" s="88">
        <f t="shared" si="78"/>
        <v>0</v>
      </c>
      <c r="AJ72" s="88">
        <f t="shared" si="78"/>
        <v>0</v>
      </c>
      <c r="AK72" s="88">
        <f t="shared" si="78"/>
        <v>0</v>
      </c>
    </row>
    <row r="73" spans="1:37" ht="15" thickBot="1" x14ac:dyDescent="0.35">
      <c r="A73" s="66"/>
      <c r="B73" s="29" t="s">
        <v>93</v>
      </c>
      <c r="C73" s="30"/>
      <c r="D73" s="30"/>
      <c r="E73" s="80" t="s">
        <v>73</v>
      </c>
      <c r="F73" s="96">
        <f>SUM(G73:AK73)</f>
        <v>0</v>
      </c>
      <c r="G73" s="91">
        <f t="shared" ref="G73:AK73" si="79">SUM(G54:G72)</f>
        <v>0</v>
      </c>
      <c r="H73" s="91">
        <f t="shared" si="79"/>
        <v>0</v>
      </c>
      <c r="I73" s="91">
        <f t="shared" si="79"/>
        <v>0</v>
      </c>
      <c r="J73" s="91">
        <f t="shared" si="79"/>
        <v>0</v>
      </c>
      <c r="K73" s="91">
        <f t="shared" si="79"/>
        <v>0</v>
      </c>
      <c r="L73" s="91">
        <f t="shared" si="79"/>
        <v>0</v>
      </c>
      <c r="M73" s="91">
        <f t="shared" si="79"/>
        <v>0</v>
      </c>
      <c r="N73" s="91">
        <f t="shared" si="79"/>
        <v>0</v>
      </c>
      <c r="O73" s="91">
        <f t="shared" si="79"/>
        <v>0</v>
      </c>
      <c r="P73" s="91">
        <f t="shared" si="79"/>
        <v>0</v>
      </c>
      <c r="Q73" s="91">
        <f t="shared" si="79"/>
        <v>0</v>
      </c>
      <c r="R73" s="91">
        <f t="shared" si="79"/>
        <v>0</v>
      </c>
      <c r="S73" s="91">
        <f t="shared" si="79"/>
        <v>0</v>
      </c>
      <c r="T73" s="91">
        <f t="shared" si="79"/>
        <v>0</v>
      </c>
      <c r="U73" s="91">
        <f t="shared" si="79"/>
        <v>0</v>
      </c>
      <c r="V73" s="91">
        <f t="shared" si="79"/>
        <v>0</v>
      </c>
      <c r="W73" s="91">
        <f t="shared" si="79"/>
        <v>0</v>
      </c>
      <c r="X73" s="91">
        <f t="shared" si="79"/>
        <v>0</v>
      </c>
      <c r="Y73" s="91">
        <f t="shared" si="79"/>
        <v>0</v>
      </c>
      <c r="Z73" s="91">
        <f t="shared" si="79"/>
        <v>0</v>
      </c>
      <c r="AA73" s="91">
        <f t="shared" si="79"/>
        <v>0</v>
      </c>
      <c r="AB73" s="91">
        <f t="shared" si="79"/>
        <v>0</v>
      </c>
      <c r="AC73" s="91">
        <f t="shared" si="79"/>
        <v>0</v>
      </c>
      <c r="AD73" s="91">
        <f t="shared" si="79"/>
        <v>0</v>
      </c>
      <c r="AE73" s="91">
        <f t="shared" si="79"/>
        <v>0</v>
      </c>
      <c r="AF73" s="91">
        <f t="shared" si="79"/>
        <v>0</v>
      </c>
      <c r="AG73" s="91">
        <f t="shared" si="79"/>
        <v>0</v>
      </c>
      <c r="AH73" s="91">
        <f t="shared" si="79"/>
        <v>0</v>
      </c>
      <c r="AI73" s="91">
        <f t="shared" si="79"/>
        <v>0</v>
      </c>
      <c r="AJ73" s="91">
        <f t="shared" si="79"/>
        <v>0</v>
      </c>
      <c r="AK73" s="91">
        <f t="shared" si="79"/>
        <v>0</v>
      </c>
    </row>
    <row r="74" spans="1:37" ht="14.5" x14ac:dyDescent="0.3">
      <c r="A74" s="1"/>
      <c r="B74" s="42"/>
      <c r="C74" s="27"/>
      <c r="D74" s="27"/>
      <c r="E74" s="92"/>
      <c r="F74" s="92"/>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row>
    <row r="75" spans="1:37" ht="13.5" thickBot="1" x14ac:dyDescent="0.35"/>
    <row r="76" spans="1:37" ht="24" thickBot="1" x14ac:dyDescent="0.4">
      <c r="A76" s="38" t="s">
        <v>130</v>
      </c>
      <c r="B76" s="26"/>
      <c r="C76" s="26"/>
      <c r="D76" s="41"/>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4"/>
    </row>
    <row r="77" spans="1:37" s="35" customFormat="1" ht="13.5" thickBot="1" x14ac:dyDescent="0.35">
      <c r="A77" s="31">
        <v>13</v>
      </c>
      <c r="B77" s="32" t="s">
        <v>131</v>
      </c>
      <c r="C77" s="32"/>
      <c r="D77" s="33"/>
      <c r="E77" s="79"/>
      <c r="F77" s="79"/>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row>
    <row r="78" spans="1:37" ht="13.5" thickBot="1" x14ac:dyDescent="0.35">
      <c r="A78" s="121">
        <f>A77+0.01</f>
        <v>13.01</v>
      </c>
      <c r="B78" s="49" t="s">
        <v>133</v>
      </c>
      <c r="C78" s="66"/>
      <c r="D78" s="76"/>
      <c r="E78" s="77" t="s">
        <v>73</v>
      </c>
      <c r="F78" s="90">
        <f>SUM(G78:AK78)</f>
        <v>0</v>
      </c>
      <c r="G78" s="95">
        <v>0</v>
      </c>
      <c r="H78" s="95">
        <v>0</v>
      </c>
      <c r="I78" s="95">
        <v>0</v>
      </c>
      <c r="J78" s="95">
        <v>0</v>
      </c>
      <c r="K78" s="95">
        <v>0</v>
      </c>
      <c r="L78" s="95">
        <v>0</v>
      </c>
      <c r="M78" s="95">
        <v>0</v>
      </c>
      <c r="N78" s="95">
        <v>0</v>
      </c>
      <c r="O78" s="95">
        <v>0</v>
      </c>
      <c r="P78" s="95">
        <v>0</v>
      </c>
      <c r="Q78" s="95">
        <v>0</v>
      </c>
      <c r="R78" s="95">
        <v>0</v>
      </c>
      <c r="S78" s="95">
        <v>0</v>
      </c>
      <c r="T78" s="95">
        <v>0</v>
      </c>
      <c r="U78" s="95">
        <v>0</v>
      </c>
      <c r="V78" s="95">
        <v>0</v>
      </c>
      <c r="W78" s="95">
        <v>0</v>
      </c>
      <c r="X78" s="95">
        <v>0</v>
      </c>
      <c r="Y78" s="95">
        <v>0</v>
      </c>
      <c r="Z78" s="95">
        <v>0</v>
      </c>
      <c r="AA78" s="95">
        <v>0</v>
      </c>
      <c r="AB78" s="95">
        <v>0</v>
      </c>
      <c r="AC78" s="95">
        <v>0</v>
      </c>
      <c r="AD78" s="95">
        <v>0</v>
      </c>
      <c r="AE78" s="95">
        <v>0</v>
      </c>
      <c r="AF78" s="95">
        <v>0</v>
      </c>
      <c r="AG78" s="95">
        <v>0</v>
      </c>
      <c r="AH78" s="95">
        <v>0</v>
      </c>
      <c r="AI78" s="95">
        <v>0</v>
      </c>
      <c r="AJ78" s="95">
        <v>0</v>
      </c>
      <c r="AK78" s="95">
        <v>0</v>
      </c>
    </row>
    <row r="79" spans="1:37" ht="15" thickBot="1" x14ac:dyDescent="0.35">
      <c r="A79" s="66"/>
      <c r="B79" s="29" t="s">
        <v>134</v>
      </c>
      <c r="C79" s="30"/>
      <c r="D79" s="30"/>
      <c r="E79" s="80" t="s">
        <v>73</v>
      </c>
      <c r="F79" s="96">
        <f>SUM(G79:AK79)</f>
        <v>0</v>
      </c>
      <c r="G79" s="91">
        <f t="shared" ref="G79:AK79" si="80">SUM(G78:G78)</f>
        <v>0</v>
      </c>
      <c r="H79" s="91">
        <f t="shared" si="80"/>
        <v>0</v>
      </c>
      <c r="I79" s="91">
        <f t="shared" si="80"/>
        <v>0</v>
      </c>
      <c r="J79" s="91">
        <f t="shared" si="80"/>
        <v>0</v>
      </c>
      <c r="K79" s="91">
        <f t="shared" si="80"/>
        <v>0</v>
      </c>
      <c r="L79" s="91">
        <f t="shared" si="80"/>
        <v>0</v>
      </c>
      <c r="M79" s="91">
        <f t="shared" si="80"/>
        <v>0</v>
      </c>
      <c r="N79" s="91">
        <f t="shared" si="80"/>
        <v>0</v>
      </c>
      <c r="O79" s="91">
        <f t="shared" si="80"/>
        <v>0</v>
      </c>
      <c r="P79" s="91">
        <f t="shared" si="80"/>
        <v>0</v>
      </c>
      <c r="Q79" s="91">
        <f t="shared" si="80"/>
        <v>0</v>
      </c>
      <c r="R79" s="91">
        <f t="shared" si="80"/>
        <v>0</v>
      </c>
      <c r="S79" s="91">
        <f t="shared" si="80"/>
        <v>0</v>
      </c>
      <c r="T79" s="91">
        <f t="shared" si="80"/>
        <v>0</v>
      </c>
      <c r="U79" s="91">
        <f t="shared" si="80"/>
        <v>0</v>
      </c>
      <c r="V79" s="91">
        <f t="shared" si="80"/>
        <v>0</v>
      </c>
      <c r="W79" s="91">
        <f t="shared" si="80"/>
        <v>0</v>
      </c>
      <c r="X79" s="91">
        <f t="shared" si="80"/>
        <v>0</v>
      </c>
      <c r="Y79" s="91">
        <f t="shared" si="80"/>
        <v>0</v>
      </c>
      <c r="Z79" s="91">
        <f t="shared" si="80"/>
        <v>0</v>
      </c>
      <c r="AA79" s="91">
        <f t="shared" si="80"/>
        <v>0</v>
      </c>
      <c r="AB79" s="91">
        <f t="shared" si="80"/>
        <v>0</v>
      </c>
      <c r="AC79" s="91">
        <f t="shared" si="80"/>
        <v>0</v>
      </c>
      <c r="AD79" s="91">
        <f t="shared" si="80"/>
        <v>0</v>
      </c>
      <c r="AE79" s="91">
        <f t="shared" si="80"/>
        <v>0</v>
      </c>
      <c r="AF79" s="91">
        <f t="shared" si="80"/>
        <v>0</v>
      </c>
      <c r="AG79" s="91">
        <f t="shared" si="80"/>
        <v>0</v>
      </c>
      <c r="AH79" s="91">
        <f t="shared" si="80"/>
        <v>0</v>
      </c>
      <c r="AI79" s="91">
        <f t="shared" si="80"/>
        <v>0</v>
      </c>
      <c r="AJ79" s="91">
        <f t="shared" si="80"/>
        <v>0</v>
      </c>
      <c r="AK79" s="91">
        <f t="shared" si="80"/>
        <v>0</v>
      </c>
    </row>
    <row r="80" spans="1:37" ht="14.5" x14ac:dyDescent="0.3">
      <c r="A80" s="1"/>
      <c r="B80" s="42"/>
      <c r="C80" s="27"/>
      <c r="D80" s="27"/>
      <c r="E80" s="92"/>
      <c r="F80" s="92"/>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row>
    <row r="81" spans="1:37" s="35" customFormat="1" ht="13.5" thickBot="1" x14ac:dyDescent="0.35">
      <c r="A81" s="31">
        <v>14</v>
      </c>
      <c r="B81" s="32" t="s">
        <v>132</v>
      </c>
      <c r="C81" s="32"/>
      <c r="D81" s="33"/>
      <c r="E81" s="79"/>
      <c r="F81" s="79"/>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row>
    <row r="82" spans="1:37" ht="13.5" thickBot="1" x14ac:dyDescent="0.35">
      <c r="A82" s="121">
        <f>A81+0.01</f>
        <v>14.01</v>
      </c>
      <c r="B82" s="49" t="s">
        <v>133</v>
      </c>
      <c r="C82" s="66"/>
      <c r="D82" s="76"/>
      <c r="E82" s="77" t="s">
        <v>73</v>
      </c>
      <c r="F82" s="90">
        <f>SUM(G82:AK82)</f>
        <v>0</v>
      </c>
      <c r="G82" s="95">
        <v>0</v>
      </c>
      <c r="H82" s="95">
        <v>0</v>
      </c>
      <c r="I82" s="95">
        <v>0</v>
      </c>
      <c r="J82" s="95">
        <v>0</v>
      </c>
      <c r="K82" s="95">
        <v>0</v>
      </c>
      <c r="L82" s="95">
        <v>0</v>
      </c>
      <c r="M82" s="95">
        <v>0</v>
      </c>
      <c r="N82" s="95">
        <v>0</v>
      </c>
      <c r="O82" s="95">
        <v>0</v>
      </c>
      <c r="P82" s="95">
        <v>0</v>
      </c>
      <c r="Q82" s="95">
        <v>0</v>
      </c>
      <c r="R82" s="95">
        <v>0</v>
      </c>
      <c r="S82" s="95">
        <v>0</v>
      </c>
      <c r="T82" s="95">
        <v>0</v>
      </c>
      <c r="U82" s="95">
        <v>0</v>
      </c>
      <c r="V82" s="95">
        <v>0</v>
      </c>
      <c r="W82" s="95">
        <v>0</v>
      </c>
      <c r="X82" s="95">
        <v>0</v>
      </c>
      <c r="Y82" s="95">
        <v>0</v>
      </c>
      <c r="Z82" s="95">
        <v>0</v>
      </c>
      <c r="AA82" s="95">
        <v>0</v>
      </c>
      <c r="AB82" s="95">
        <v>0</v>
      </c>
      <c r="AC82" s="95">
        <v>0</v>
      </c>
      <c r="AD82" s="95">
        <v>0</v>
      </c>
      <c r="AE82" s="95">
        <v>0</v>
      </c>
      <c r="AF82" s="95">
        <v>0</v>
      </c>
      <c r="AG82" s="95">
        <v>0</v>
      </c>
      <c r="AH82" s="95">
        <v>0</v>
      </c>
      <c r="AI82" s="95">
        <v>0</v>
      </c>
      <c r="AJ82" s="95">
        <v>0</v>
      </c>
      <c r="AK82" s="95">
        <v>0</v>
      </c>
    </row>
    <row r="83" spans="1:37" ht="15" thickBot="1" x14ac:dyDescent="0.35">
      <c r="A83" s="66"/>
      <c r="B83" s="29" t="s">
        <v>93</v>
      </c>
      <c r="C83" s="30"/>
      <c r="D83" s="30"/>
      <c r="E83" s="80" t="s">
        <v>73</v>
      </c>
      <c r="F83" s="96">
        <f>SUM(G83:AK83)</f>
        <v>0</v>
      </c>
      <c r="G83" s="91">
        <f t="shared" ref="G83:AK83" si="81">SUM(G82:G82)</f>
        <v>0</v>
      </c>
      <c r="H83" s="91">
        <f t="shared" si="81"/>
        <v>0</v>
      </c>
      <c r="I83" s="91">
        <f t="shared" si="81"/>
        <v>0</v>
      </c>
      <c r="J83" s="91">
        <f t="shared" si="81"/>
        <v>0</v>
      </c>
      <c r="K83" s="91">
        <f t="shared" si="81"/>
        <v>0</v>
      </c>
      <c r="L83" s="91">
        <f t="shared" si="81"/>
        <v>0</v>
      </c>
      <c r="M83" s="91">
        <f t="shared" si="81"/>
        <v>0</v>
      </c>
      <c r="N83" s="91">
        <f t="shared" si="81"/>
        <v>0</v>
      </c>
      <c r="O83" s="91">
        <f t="shared" si="81"/>
        <v>0</v>
      </c>
      <c r="P83" s="91">
        <f t="shared" si="81"/>
        <v>0</v>
      </c>
      <c r="Q83" s="91">
        <f t="shared" si="81"/>
        <v>0</v>
      </c>
      <c r="R83" s="91">
        <f t="shared" si="81"/>
        <v>0</v>
      </c>
      <c r="S83" s="91">
        <f t="shared" si="81"/>
        <v>0</v>
      </c>
      <c r="T83" s="91">
        <f t="shared" si="81"/>
        <v>0</v>
      </c>
      <c r="U83" s="91">
        <f t="shared" si="81"/>
        <v>0</v>
      </c>
      <c r="V83" s="91">
        <f t="shared" si="81"/>
        <v>0</v>
      </c>
      <c r="W83" s="91">
        <f t="shared" si="81"/>
        <v>0</v>
      </c>
      <c r="X83" s="91">
        <f t="shared" si="81"/>
        <v>0</v>
      </c>
      <c r="Y83" s="91">
        <f t="shared" si="81"/>
        <v>0</v>
      </c>
      <c r="Z83" s="91">
        <f t="shared" si="81"/>
        <v>0</v>
      </c>
      <c r="AA83" s="91">
        <f t="shared" si="81"/>
        <v>0</v>
      </c>
      <c r="AB83" s="91">
        <f t="shared" si="81"/>
        <v>0</v>
      </c>
      <c r="AC83" s="91">
        <f t="shared" si="81"/>
        <v>0</v>
      </c>
      <c r="AD83" s="91">
        <f t="shared" si="81"/>
        <v>0</v>
      </c>
      <c r="AE83" s="91">
        <f t="shared" si="81"/>
        <v>0</v>
      </c>
      <c r="AF83" s="91">
        <f t="shared" si="81"/>
        <v>0</v>
      </c>
      <c r="AG83" s="91">
        <f t="shared" si="81"/>
        <v>0</v>
      </c>
      <c r="AH83" s="91">
        <f t="shared" si="81"/>
        <v>0</v>
      </c>
      <c r="AI83" s="91">
        <f t="shared" si="81"/>
        <v>0</v>
      </c>
      <c r="AJ83" s="91">
        <f t="shared" si="81"/>
        <v>0</v>
      </c>
      <c r="AK83" s="91">
        <f t="shared" si="81"/>
        <v>0</v>
      </c>
    </row>
    <row r="84" spans="1:37" ht="14.5" x14ac:dyDescent="0.3">
      <c r="A84" s="1"/>
      <c r="B84" s="42"/>
      <c r="C84" s="27"/>
      <c r="D84" s="27"/>
      <c r="E84" s="92"/>
      <c r="F84" s="92"/>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row>
  </sheetData>
  <pageMargins left="0.7" right="0.7" top="0.75" bottom="0.75" header="0.3" footer="0.3"/>
  <pageSetup paperSize="9"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5"/>
  <sheetViews>
    <sheetView zoomScaleNormal="100" zoomScaleSheetLayoutView="55" workbookViewId="0">
      <pane ySplit="1" topLeftCell="A2" activePane="bottomLeft" state="frozen"/>
      <selection activeCell="C27" sqref="C27"/>
      <selection pane="bottomLeft" activeCell="H64" sqref="H64"/>
    </sheetView>
  </sheetViews>
  <sheetFormatPr defaultRowHeight="13" x14ac:dyDescent="0.3"/>
  <cols>
    <col min="1" max="2" width="9.09765625" style="17"/>
    <col min="3" max="3" width="27.59765625" style="17" customWidth="1"/>
    <col min="4" max="4" width="39.69921875" style="17" customWidth="1"/>
    <col min="5" max="5" width="9.296875" customWidth="1"/>
    <col min="6" max="6" width="9.09765625" style="94"/>
    <col min="7" max="7" width="15.09765625" style="94" bestFit="1" customWidth="1"/>
    <col min="8" max="8" width="14.69921875" style="94" bestFit="1" customWidth="1"/>
    <col min="9" max="9" width="13.69921875" style="94" bestFit="1" customWidth="1"/>
    <col min="10" max="10" width="14.09765625" style="94" bestFit="1" customWidth="1"/>
    <col min="11" max="11" width="14.69921875" style="94" bestFit="1" customWidth="1"/>
    <col min="12" max="12" width="13.3984375" style="94" bestFit="1" customWidth="1"/>
    <col min="13" max="13" width="14.09765625" style="94" bestFit="1" customWidth="1"/>
    <col min="14" max="14" width="13.69921875" style="94" bestFit="1" customWidth="1"/>
    <col min="15" max="16" width="14.09765625" style="94" bestFit="1" customWidth="1"/>
    <col min="17" max="17" width="13.69921875" style="94" bestFit="1" customWidth="1"/>
    <col min="18" max="20" width="14.69921875" style="94" bestFit="1" customWidth="1"/>
    <col min="21" max="21" width="13.69921875" style="94" bestFit="1" customWidth="1"/>
    <col min="22" max="22" width="13.8984375" style="94" bestFit="1" customWidth="1"/>
    <col min="23" max="24" width="13.69921875" style="94" bestFit="1" customWidth="1"/>
    <col min="25" max="29" width="13.8984375" style="94" bestFit="1" customWidth="1"/>
    <col min="30" max="30" width="14.69921875" style="94" bestFit="1" customWidth="1"/>
    <col min="31" max="31" width="14.09765625" style="94" bestFit="1" customWidth="1"/>
    <col min="32" max="32" width="13.3984375" style="94" bestFit="1" customWidth="1"/>
    <col min="33" max="34" width="13.8984375" style="94" bestFit="1" customWidth="1"/>
    <col min="35" max="38" width="14.09765625" style="94" bestFit="1" customWidth="1"/>
    <col min="40" max="40" width="9.8984375" customWidth="1"/>
  </cols>
  <sheetData>
    <row r="1" spans="1:64" s="177" customFormat="1" ht="23.5" x14ac:dyDescent="0.35">
      <c r="A1" s="176" t="s">
        <v>135</v>
      </c>
      <c r="H1" s="175" t="s">
        <v>18</v>
      </c>
      <c r="I1" s="175" t="s">
        <v>19</v>
      </c>
      <c r="J1" s="175" t="s">
        <v>20</v>
      </c>
      <c r="K1" s="175" t="s">
        <v>21</v>
      </c>
      <c r="L1" s="175" t="s">
        <v>22</v>
      </c>
      <c r="M1" s="175" t="s">
        <v>23</v>
      </c>
      <c r="N1" s="175" t="s">
        <v>24</v>
      </c>
      <c r="O1" s="175" t="s">
        <v>25</v>
      </c>
      <c r="P1" s="175" t="s">
        <v>26</v>
      </c>
      <c r="Q1" s="175" t="s">
        <v>27</v>
      </c>
      <c r="R1" s="175" t="s">
        <v>28</v>
      </c>
      <c r="S1" s="175" t="s">
        <v>29</v>
      </c>
      <c r="T1" s="175" t="s">
        <v>30</v>
      </c>
      <c r="U1" s="175" t="s">
        <v>31</v>
      </c>
      <c r="V1" s="175" t="s">
        <v>32</v>
      </c>
      <c r="W1" s="175" t="s">
        <v>33</v>
      </c>
      <c r="X1" s="175" t="s">
        <v>34</v>
      </c>
      <c r="Y1" s="175" t="s">
        <v>35</v>
      </c>
      <c r="Z1" s="175" t="s">
        <v>36</v>
      </c>
      <c r="AA1" s="175" t="s">
        <v>37</v>
      </c>
      <c r="AB1" s="175" t="s">
        <v>104</v>
      </c>
      <c r="AC1" s="175" t="s">
        <v>105</v>
      </c>
      <c r="AD1" s="175" t="s">
        <v>106</v>
      </c>
      <c r="AE1" s="175" t="s">
        <v>107</v>
      </c>
      <c r="AF1" s="175" t="s">
        <v>108</v>
      </c>
      <c r="AG1" s="175" t="s">
        <v>109</v>
      </c>
      <c r="AH1" s="175" t="s">
        <v>110</v>
      </c>
      <c r="AI1" s="175" t="s">
        <v>111</v>
      </c>
      <c r="AJ1" s="175" t="s">
        <v>112</v>
      </c>
      <c r="AK1" s="175" t="s">
        <v>113</v>
      </c>
      <c r="AL1" s="175" t="s">
        <v>114</v>
      </c>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row>
    <row r="2" spans="1:64" s="2" customFormat="1" ht="16" thickBot="1" x14ac:dyDescent="0.4">
      <c r="A2" s="43"/>
      <c r="B2" s="22"/>
      <c r="C2" s="22"/>
      <c r="D2" s="45" t="s">
        <v>48</v>
      </c>
      <c r="E2" s="21"/>
      <c r="F2" s="81"/>
      <c r="G2" s="82"/>
      <c r="H2" s="81">
        <f>IF(analysis_start=2015,0,-1)</f>
        <v>0</v>
      </c>
      <c r="I2" s="81">
        <f>IF(analysis_start=2016,0,H2+1)</f>
        <v>1</v>
      </c>
      <c r="J2" s="81">
        <f t="shared" ref="J2:AL2" si="0">I2+1</f>
        <v>2</v>
      </c>
      <c r="K2" s="81">
        <f t="shared" si="0"/>
        <v>3</v>
      </c>
      <c r="L2" s="81">
        <f t="shared" si="0"/>
        <v>4</v>
      </c>
      <c r="M2" s="81">
        <f t="shared" si="0"/>
        <v>5</v>
      </c>
      <c r="N2" s="81">
        <f t="shared" si="0"/>
        <v>6</v>
      </c>
      <c r="O2" s="81">
        <f t="shared" si="0"/>
        <v>7</v>
      </c>
      <c r="P2" s="81">
        <f t="shared" si="0"/>
        <v>8</v>
      </c>
      <c r="Q2" s="81">
        <f t="shared" si="0"/>
        <v>9</v>
      </c>
      <c r="R2" s="81">
        <f t="shared" si="0"/>
        <v>10</v>
      </c>
      <c r="S2" s="81">
        <f t="shared" si="0"/>
        <v>11</v>
      </c>
      <c r="T2" s="81">
        <f t="shared" si="0"/>
        <v>12</v>
      </c>
      <c r="U2" s="81">
        <f t="shared" si="0"/>
        <v>13</v>
      </c>
      <c r="V2" s="81">
        <f t="shared" si="0"/>
        <v>14</v>
      </c>
      <c r="W2" s="81">
        <f t="shared" si="0"/>
        <v>15</v>
      </c>
      <c r="X2" s="81">
        <f t="shared" si="0"/>
        <v>16</v>
      </c>
      <c r="Y2" s="81">
        <f t="shared" si="0"/>
        <v>17</v>
      </c>
      <c r="Z2" s="81">
        <f t="shared" si="0"/>
        <v>18</v>
      </c>
      <c r="AA2" s="81">
        <f t="shared" si="0"/>
        <v>19</v>
      </c>
      <c r="AB2" s="81">
        <f t="shared" si="0"/>
        <v>20</v>
      </c>
      <c r="AC2" s="81">
        <f t="shared" si="0"/>
        <v>21</v>
      </c>
      <c r="AD2" s="81">
        <f t="shared" si="0"/>
        <v>22</v>
      </c>
      <c r="AE2" s="81">
        <f t="shared" si="0"/>
        <v>23</v>
      </c>
      <c r="AF2" s="81">
        <f t="shared" si="0"/>
        <v>24</v>
      </c>
      <c r="AG2" s="81">
        <f t="shared" si="0"/>
        <v>25</v>
      </c>
      <c r="AH2" s="81">
        <f t="shared" si="0"/>
        <v>26</v>
      </c>
      <c r="AI2" s="81">
        <f t="shared" si="0"/>
        <v>27</v>
      </c>
      <c r="AJ2" s="81">
        <f t="shared" si="0"/>
        <v>28</v>
      </c>
      <c r="AK2" s="81">
        <f t="shared" si="0"/>
        <v>29</v>
      </c>
      <c r="AL2" s="81">
        <f t="shared" si="0"/>
        <v>30</v>
      </c>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row>
    <row r="3" spans="1:64" s="2" customFormat="1" ht="24" thickBot="1" x14ac:dyDescent="0.4">
      <c r="A3" s="293" t="s">
        <v>206</v>
      </c>
      <c r="B3" s="46"/>
      <c r="C3" s="46"/>
      <c r="D3" s="67"/>
      <c r="E3" s="41"/>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row>
    <row r="4" spans="1:64" s="35" customFormat="1" ht="13.5" thickBot="1" x14ac:dyDescent="0.35">
      <c r="A4" s="47">
        <v>16</v>
      </c>
      <c r="B4" s="32" t="s">
        <v>95</v>
      </c>
      <c r="C4" s="32"/>
      <c r="D4" s="32"/>
      <c r="E4" s="61" t="s">
        <v>96</v>
      </c>
      <c r="F4" s="79"/>
      <c r="G4" s="123" t="s">
        <v>94</v>
      </c>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row>
    <row r="5" spans="1:64" s="2" customFormat="1" ht="26" x14ac:dyDescent="0.3">
      <c r="A5" s="120">
        <f>A4+0.01</f>
        <v>16.010000000000002</v>
      </c>
      <c r="B5" s="28" t="s">
        <v>60</v>
      </c>
      <c r="C5" s="65" t="str">
        <f>'Sheet_2 Inputs &amp; Outputs (t)'!C41</f>
        <v>Nil - going to landfill/Other?</v>
      </c>
      <c r="D5" s="69" t="s">
        <v>208</v>
      </c>
      <c r="E5" s="73">
        <v>0</v>
      </c>
      <c r="F5" s="77" t="s">
        <v>73</v>
      </c>
      <c r="G5" s="87">
        <f>SUM(H5:AL5)</f>
        <v>0</v>
      </c>
      <c r="H5" s="88">
        <f>'Sheet_2 Inputs &amp; Outputs (t)'!G41*$E5</f>
        <v>0</v>
      </c>
      <c r="I5" s="88">
        <f>'Sheet_2 Inputs &amp; Outputs (t)'!H41*($E5*((1+Inflation_rate)^I$2))</f>
        <v>0</v>
      </c>
      <c r="J5" s="88">
        <f>'Sheet_2 Inputs &amp; Outputs (t)'!I41*($E5*((1+Inflation_rate)^J$2))</f>
        <v>0</v>
      </c>
      <c r="K5" s="88">
        <f>'Sheet_2 Inputs &amp; Outputs (t)'!J41*($E5*((1+Inflation_rate)^K$2))</f>
        <v>0</v>
      </c>
      <c r="L5" s="88">
        <f>'Sheet_2 Inputs &amp; Outputs (t)'!K41*($E5*((1+Inflation_rate)^L$2))</f>
        <v>0</v>
      </c>
      <c r="M5" s="88">
        <f>'Sheet_2 Inputs &amp; Outputs (t)'!L41*($E5*((1+Inflation_rate)^M$2))</f>
        <v>0</v>
      </c>
      <c r="N5" s="88">
        <f>'Sheet_2 Inputs &amp; Outputs (t)'!M41*($E5*((1+Inflation_rate)^N$2))</f>
        <v>0</v>
      </c>
      <c r="O5" s="88">
        <f>'Sheet_2 Inputs &amp; Outputs (t)'!N41*($E5*((1+Inflation_rate)^O$2))</f>
        <v>0</v>
      </c>
      <c r="P5" s="88">
        <f>'Sheet_2 Inputs &amp; Outputs (t)'!O41*($E5*((1+Inflation_rate)^P$2))</f>
        <v>0</v>
      </c>
      <c r="Q5" s="88">
        <f>'Sheet_2 Inputs &amp; Outputs (t)'!P41*($E5*((1+Inflation_rate)^Q$2))</f>
        <v>0</v>
      </c>
      <c r="R5" s="88">
        <f>'Sheet_2 Inputs &amp; Outputs (t)'!Q41*($E5*((1+Inflation_rate)^R$2))</f>
        <v>0</v>
      </c>
      <c r="S5" s="88">
        <f>'Sheet_2 Inputs &amp; Outputs (t)'!R41*($E5*((1+Inflation_rate)^S$2))</f>
        <v>0</v>
      </c>
      <c r="T5" s="88">
        <f>'Sheet_2 Inputs &amp; Outputs (t)'!S41*($E5*((1+Inflation_rate)^T$2))</f>
        <v>0</v>
      </c>
      <c r="U5" s="88">
        <f>'Sheet_2 Inputs &amp; Outputs (t)'!T41*($E5*((1+Inflation_rate)^U$2))</f>
        <v>0</v>
      </c>
      <c r="V5" s="88">
        <f>'Sheet_2 Inputs &amp; Outputs (t)'!U41*($E5*((1+Inflation_rate)^V$2))</f>
        <v>0</v>
      </c>
      <c r="W5" s="88">
        <f>'Sheet_2 Inputs &amp; Outputs (t)'!V41*($E5*((1+Inflation_rate)^W$2))</f>
        <v>0</v>
      </c>
      <c r="X5" s="88">
        <f>'Sheet_2 Inputs &amp; Outputs (t)'!W41*($E5*((1+Inflation_rate)^X$2))</f>
        <v>0</v>
      </c>
      <c r="Y5" s="88">
        <f>'Sheet_2 Inputs &amp; Outputs (t)'!X41*($E5*((1+Inflation_rate)^Y$2))</f>
        <v>0</v>
      </c>
      <c r="Z5" s="88">
        <f>'Sheet_2 Inputs &amp; Outputs (t)'!Y41*($E5*((1+Inflation_rate)^Z$2))</f>
        <v>0</v>
      </c>
      <c r="AA5" s="88">
        <f>'Sheet_2 Inputs &amp; Outputs (t)'!Z41*($E5*((1+Inflation_rate)^AA$2))</f>
        <v>0</v>
      </c>
      <c r="AB5" s="88">
        <f>'Sheet_2 Inputs &amp; Outputs (t)'!AA41*($E5*((1+Inflation_rate)^AB$2))</f>
        <v>0</v>
      </c>
      <c r="AC5" s="88">
        <f>'Sheet_2 Inputs &amp; Outputs (t)'!AB41*($E5*((1+Inflation_rate)^AC$2))</f>
        <v>0</v>
      </c>
      <c r="AD5" s="88">
        <f>'Sheet_2 Inputs &amp; Outputs (t)'!AC41*($E5*((1+Inflation_rate)^AD$2))</f>
        <v>0</v>
      </c>
      <c r="AE5" s="88">
        <f>'Sheet_2 Inputs &amp; Outputs (t)'!AD41*($E5*((1+Inflation_rate)^AE$2))</f>
        <v>0</v>
      </c>
      <c r="AF5" s="88">
        <f>'Sheet_2 Inputs &amp; Outputs (t)'!AE41*($E5*((1+Inflation_rate)^AF$2))</f>
        <v>0</v>
      </c>
      <c r="AG5" s="88">
        <f>'Sheet_2 Inputs &amp; Outputs (t)'!AF41*($E5*((1+Inflation_rate)^AG$2))</f>
        <v>0</v>
      </c>
      <c r="AH5" s="88">
        <f>'Sheet_2 Inputs &amp; Outputs (t)'!AG41*($E5*((1+Inflation_rate)^AH$2))</f>
        <v>0</v>
      </c>
      <c r="AI5" s="88">
        <f>'Sheet_2 Inputs &amp; Outputs (t)'!AH41*($E5*((1+Inflation_rate)^AI$2))</f>
        <v>0</v>
      </c>
      <c r="AJ5" s="88">
        <f>'Sheet_2 Inputs &amp; Outputs (t)'!AI41*($E5*((1+Inflation_rate)^AJ$2))</f>
        <v>0</v>
      </c>
      <c r="AK5" s="88">
        <f>'Sheet_2 Inputs &amp; Outputs (t)'!AJ41*($E5*((1+Inflation_rate)^AK$2))</f>
        <v>0</v>
      </c>
      <c r="AL5" s="88">
        <f>'Sheet_2 Inputs &amp; Outputs (t)'!AK41*($E5*((1+Inflation_rate)^AL$2))</f>
        <v>0</v>
      </c>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row>
    <row r="6" spans="1:64" s="2" customFormat="1" x14ac:dyDescent="0.3">
      <c r="A6" s="120">
        <f t="shared" ref="A6:A18" si="1">A5+0.01</f>
        <v>16.020000000000003</v>
      </c>
      <c r="B6" s="28" t="s">
        <v>61</v>
      </c>
      <c r="C6" s="65" t="str">
        <f>'Sheet_2 Inputs &amp; Outputs (t)'!C42</f>
        <v>Nil - going to landfill/Other?</v>
      </c>
      <c r="D6" s="70"/>
      <c r="E6" s="74">
        <v>0</v>
      </c>
      <c r="F6" s="77" t="s">
        <v>73</v>
      </c>
      <c r="G6" s="89">
        <f t="shared" ref="G6:G18" si="2">SUM(H6:AL6)</f>
        <v>0</v>
      </c>
      <c r="H6" s="88">
        <f>'Sheet_2 Inputs &amp; Outputs (t)'!G42*$E6</f>
        <v>0</v>
      </c>
      <c r="I6" s="88">
        <f>'Sheet_2 Inputs &amp; Outputs (t)'!H42*($E6*((1+Inflation_rate)^I$2))</f>
        <v>0</v>
      </c>
      <c r="J6" s="88">
        <f>'Sheet_2 Inputs &amp; Outputs (t)'!I42*($E6*((1+Inflation_rate)^J$2))</f>
        <v>0</v>
      </c>
      <c r="K6" s="88">
        <f>'Sheet_2 Inputs &amp; Outputs (t)'!J42*($E6*((1+Inflation_rate)^K$2))</f>
        <v>0</v>
      </c>
      <c r="L6" s="88">
        <f>'Sheet_2 Inputs &amp; Outputs (t)'!K42*($E6*((1+Inflation_rate)^L$2))</f>
        <v>0</v>
      </c>
      <c r="M6" s="88">
        <f>'Sheet_2 Inputs &amp; Outputs (t)'!L42*($E6*((1+Inflation_rate)^M$2))</f>
        <v>0</v>
      </c>
      <c r="N6" s="88">
        <f>'Sheet_2 Inputs &amp; Outputs (t)'!M42*($E6*((1+Inflation_rate)^N$2))</f>
        <v>0</v>
      </c>
      <c r="O6" s="88">
        <f>'Sheet_2 Inputs &amp; Outputs (t)'!N42*($E6*((1+Inflation_rate)^O$2))</f>
        <v>0</v>
      </c>
      <c r="P6" s="88">
        <f>'Sheet_2 Inputs &amp; Outputs (t)'!O42*($E6*((1+Inflation_rate)^P$2))</f>
        <v>0</v>
      </c>
      <c r="Q6" s="88">
        <f>'Sheet_2 Inputs &amp; Outputs (t)'!P42*($E6*((1+Inflation_rate)^Q$2))</f>
        <v>0</v>
      </c>
      <c r="R6" s="88">
        <f>'Sheet_2 Inputs &amp; Outputs (t)'!Q42*($E6*((1+Inflation_rate)^R$2))</f>
        <v>0</v>
      </c>
      <c r="S6" s="88">
        <f>'Sheet_2 Inputs &amp; Outputs (t)'!R42*($E6*((1+Inflation_rate)^S$2))</f>
        <v>0</v>
      </c>
      <c r="T6" s="88">
        <f>'Sheet_2 Inputs &amp; Outputs (t)'!S42*($E6*((1+Inflation_rate)^T$2))</f>
        <v>0</v>
      </c>
      <c r="U6" s="88">
        <f>'Sheet_2 Inputs &amp; Outputs (t)'!T42*($E6*((1+Inflation_rate)^U$2))</f>
        <v>0</v>
      </c>
      <c r="V6" s="88">
        <f>'Sheet_2 Inputs &amp; Outputs (t)'!U42*($E6*((1+Inflation_rate)^V$2))</f>
        <v>0</v>
      </c>
      <c r="W6" s="88">
        <f>'Sheet_2 Inputs &amp; Outputs (t)'!V42*($E6*((1+Inflation_rate)^W$2))</f>
        <v>0</v>
      </c>
      <c r="X6" s="88">
        <f>'Sheet_2 Inputs &amp; Outputs (t)'!W42*($E6*((1+Inflation_rate)^X$2))</f>
        <v>0</v>
      </c>
      <c r="Y6" s="88">
        <f>'Sheet_2 Inputs &amp; Outputs (t)'!X42*($E6*((1+Inflation_rate)^Y$2))</f>
        <v>0</v>
      </c>
      <c r="Z6" s="88">
        <f>'Sheet_2 Inputs &amp; Outputs (t)'!Y42*($E6*((1+Inflation_rate)^Z$2))</f>
        <v>0</v>
      </c>
      <c r="AA6" s="88">
        <f>'Sheet_2 Inputs &amp; Outputs (t)'!Z42*($E6*((1+Inflation_rate)^AA$2))</f>
        <v>0</v>
      </c>
      <c r="AB6" s="88">
        <f>'Sheet_2 Inputs &amp; Outputs (t)'!AA42*($E6*((1+Inflation_rate)^AB$2))</f>
        <v>0</v>
      </c>
      <c r="AC6" s="88">
        <f>'Sheet_2 Inputs &amp; Outputs (t)'!AB42*($E6*((1+Inflation_rate)^AC$2))</f>
        <v>0</v>
      </c>
      <c r="AD6" s="88">
        <f>'Sheet_2 Inputs &amp; Outputs (t)'!AC42*($E6*((1+Inflation_rate)^AD$2))</f>
        <v>0</v>
      </c>
      <c r="AE6" s="88">
        <f>'Sheet_2 Inputs &amp; Outputs (t)'!AD42*($E6*((1+Inflation_rate)^AE$2))</f>
        <v>0</v>
      </c>
      <c r="AF6" s="88">
        <f>'Sheet_2 Inputs &amp; Outputs (t)'!AE42*($E6*((1+Inflation_rate)^AF$2))</f>
        <v>0</v>
      </c>
      <c r="AG6" s="88">
        <f>'Sheet_2 Inputs &amp; Outputs (t)'!AF42*($E6*((1+Inflation_rate)^AG$2))</f>
        <v>0</v>
      </c>
      <c r="AH6" s="88">
        <f>'Sheet_2 Inputs &amp; Outputs (t)'!AG42*($E6*((1+Inflation_rate)^AH$2))</f>
        <v>0</v>
      </c>
      <c r="AI6" s="88">
        <f>'Sheet_2 Inputs &amp; Outputs (t)'!AH42*($E6*((1+Inflation_rate)^AI$2))</f>
        <v>0</v>
      </c>
      <c r="AJ6" s="88">
        <f>'Sheet_2 Inputs &amp; Outputs (t)'!AI42*($E6*((1+Inflation_rate)^AJ$2))</f>
        <v>0</v>
      </c>
      <c r="AK6" s="88">
        <f>'Sheet_2 Inputs &amp; Outputs (t)'!AJ42*($E6*((1+Inflation_rate)^AK$2))</f>
        <v>0</v>
      </c>
      <c r="AL6" s="88">
        <f>'Sheet_2 Inputs &amp; Outputs (t)'!AK42*($E6*((1+Inflation_rate)^AL$2))</f>
        <v>0</v>
      </c>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2" customFormat="1" x14ac:dyDescent="0.3">
      <c r="A7" s="120">
        <f t="shared" si="1"/>
        <v>16.030000000000005</v>
      </c>
      <c r="B7" s="28" t="s">
        <v>62</v>
      </c>
      <c r="C7" s="65" t="str">
        <f>'Sheet_2 Inputs &amp; Outputs (t)'!C43</f>
        <v>Nil - going to landfill/Other?</v>
      </c>
      <c r="D7" s="70"/>
      <c r="E7" s="74">
        <v>0</v>
      </c>
      <c r="F7" s="77" t="s">
        <v>73</v>
      </c>
      <c r="G7" s="89">
        <f t="shared" si="2"/>
        <v>0</v>
      </c>
      <c r="H7" s="88">
        <f>'Sheet_2 Inputs &amp; Outputs (t)'!G43*$E7</f>
        <v>0</v>
      </c>
      <c r="I7" s="88">
        <f>'Sheet_2 Inputs &amp; Outputs (t)'!H43*($E7*((1+Inflation_rate)^I$2))</f>
        <v>0</v>
      </c>
      <c r="J7" s="88">
        <f>'Sheet_2 Inputs &amp; Outputs (t)'!I43*($E7*((1+Inflation_rate)^J$2))</f>
        <v>0</v>
      </c>
      <c r="K7" s="88">
        <f>'Sheet_2 Inputs &amp; Outputs (t)'!J43*($E7*((1+Inflation_rate)^K$2))</f>
        <v>0</v>
      </c>
      <c r="L7" s="88">
        <f>'Sheet_2 Inputs &amp; Outputs (t)'!K43*($E7*((1+Inflation_rate)^L$2))</f>
        <v>0</v>
      </c>
      <c r="M7" s="88">
        <f>'Sheet_2 Inputs &amp; Outputs (t)'!L43*($E7*((1+Inflation_rate)^M$2))</f>
        <v>0</v>
      </c>
      <c r="N7" s="88">
        <f>'Sheet_2 Inputs &amp; Outputs (t)'!M43*($E7*((1+Inflation_rate)^N$2))</f>
        <v>0</v>
      </c>
      <c r="O7" s="88">
        <f>'Sheet_2 Inputs &amp; Outputs (t)'!N43*($E7*((1+Inflation_rate)^O$2))</f>
        <v>0</v>
      </c>
      <c r="P7" s="88">
        <f>'Sheet_2 Inputs &amp; Outputs (t)'!O43*($E7*((1+Inflation_rate)^P$2))</f>
        <v>0</v>
      </c>
      <c r="Q7" s="88">
        <f>'Sheet_2 Inputs &amp; Outputs (t)'!P43*($E7*((1+Inflation_rate)^Q$2))</f>
        <v>0</v>
      </c>
      <c r="R7" s="88">
        <f>'Sheet_2 Inputs &amp; Outputs (t)'!Q43*($E7*((1+Inflation_rate)^R$2))</f>
        <v>0</v>
      </c>
      <c r="S7" s="88">
        <f>'Sheet_2 Inputs &amp; Outputs (t)'!R43*($E7*((1+Inflation_rate)^S$2))</f>
        <v>0</v>
      </c>
      <c r="T7" s="88">
        <f>'Sheet_2 Inputs &amp; Outputs (t)'!S43*($E7*((1+Inflation_rate)^T$2))</f>
        <v>0</v>
      </c>
      <c r="U7" s="88">
        <f>'Sheet_2 Inputs &amp; Outputs (t)'!T43*($E7*((1+Inflation_rate)^U$2))</f>
        <v>0</v>
      </c>
      <c r="V7" s="88">
        <f>'Sheet_2 Inputs &amp; Outputs (t)'!U43*($E7*((1+Inflation_rate)^V$2))</f>
        <v>0</v>
      </c>
      <c r="W7" s="88">
        <f>'Sheet_2 Inputs &amp; Outputs (t)'!V43*($E7*((1+Inflation_rate)^W$2))</f>
        <v>0</v>
      </c>
      <c r="X7" s="88">
        <f>'Sheet_2 Inputs &amp; Outputs (t)'!W43*($E7*((1+Inflation_rate)^X$2))</f>
        <v>0</v>
      </c>
      <c r="Y7" s="88">
        <f>'Sheet_2 Inputs &amp; Outputs (t)'!X43*($E7*((1+Inflation_rate)^Y$2))</f>
        <v>0</v>
      </c>
      <c r="Z7" s="88">
        <f>'Sheet_2 Inputs &amp; Outputs (t)'!Y43*($E7*((1+Inflation_rate)^Z$2))</f>
        <v>0</v>
      </c>
      <c r="AA7" s="88">
        <f>'Sheet_2 Inputs &amp; Outputs (t)'!Z43*($E7*((1+Inflation_rate)^AA$2))</f>
        <v>0</v>
      </c>
      <c r="AB7" s="88">
        <f>'Sheet_2 Inputs &amp; Outputs (t)'!AA43*($E7*((1+Inflation_rate)^AB$2))</f>
        <v>0</v>
      </c>
      <c r="AC7" s="88">
        <f>'Sheet_2 Inputs &amp; Outputs (t)'!AB43*($E7*((1+Inflation_rate)^AC$2))</f>
        <v>0</v>
      </c>
      <c r="AD7" s="88">
        <f>'Sheet_2 Inputs &amp; Outputs (t)'!AC43*($E7*((1+Inflation_rate)^AD$2))</f>
        <v>0</v>
      </c>
      <c r="AE7" s="88">
        <f>'Sheet_2 Inputs &amp; Outputs (t)'!AD43*($E7*((1+Inflation_rate)^AE$2))</f>
        <v>0</v>
      </c>
      <c r="AF7" s="88">
        <f>'Sheet_2 Inputs &amp; Outputs (t)'!AE43*($E7*((1+Inflation_rate)^AF$2))</f>
        <v>0</v>
      </c>
      <c r="AG7" s="88">
        <f>'Sheet_2 Inputs &amp; Outputs (t)'!AF43*($E7*((1+Inflation_rate)^AG$2))</f>
        <v>0</v>
      </c>
      <c r="AH7" s="88">
        <f>'Sheet_2 Inputs &amp; Outputs (t)'!AG43*($E7*((1+Inflation_rate)^AH$2))</f>
        <v>0</v>
      </c>
      <c r="AI7" s="88">
        <f>'Sheet_2 Inputs &amp; Outputs (t)'!AH43*($E7*((1+Inflation_rate)^AI$2))</f>
        <v>0</v>
      </c>
      <c r="AJ7" s="88">
        <f>'Sheet_2 Inputs &amp; Outputs (t)'!AI43*($E7*((1+Inflation_rate)^AJ$2))</f>
        <v>0</v>
      </c>
      <c r="AK7" s="88">
        <f>'Sheet_2 Inputs &amp; Outputs (t)'!AJ43*($E7*((1+Inflation_rate)^AK$2))</f>
        <v>0</v>
      </c>
      <c r="AL7" s="88">
        <f>'Sheet_2 Inputs &amp; Outputs (t)'!AK43*($E7*((1+Inflation_rate)^AL$2))</f>
        <v>0</v>
      </c>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2" customFormat="1" x14ac:dyDescent="0.3">
      <c r="A8" s="120">
        <f t="shared" si="1"/>
        <v>16.040000000000006</v>
      </c>
      <c r="B8" s="28" t="s">
        <v>63</v>
      </c>
      <c r="C8" s="65" t="str">
        <f>'Sheet_2 Inputs &amp; Outputs (t)'!C44</f>
        <v>Nil - going to landfill/Other?</v>
      </c>
      <c r="D8" s="70"/>
      <c r="E8" s="74">
        <v>0</v>
      </c>
      <c r="F8" s="77" t="s">
        <v>73</v>
      </c>
      <c r="G8" s="89">
        <f t="shared" si="2"/>
        <v>0</v>
      </c>
      <c r="H8" s="88">
        <f>'Sheet_2 Inputs &amp; Outputs (t)'!G44*$E8</f>
        <v>0</v>
      </c>
      <c r="I8" s="88">
        <f>'Sheet_2 Inputs &amp; Outputs (t)'!H44*($E8*((1+Inflation_rate)^I$2))</f>
        <v>0</v>
      </c>
      <c r="J8" s="88">
        <f>'Sheet_2 Inputs &amp; Outputs (t)'!I44*($E8*((1+Inflation_rate)^J$2))</f>
        <v>0</v>
      </c>
      <c r="K8" s="88">
        <f>'Sheet_2 Inputs &amp; Outputs (t)'!J44*($E8*((1+Inflation_rate)^K$2))</f>
        <v>0</v>
      </c>
      <c r="L8" s="88">
        <f>'Sheet_2 Inputs &amp; Outputs (t)'!K44*($E8*((1+Inflation_rate)^L$2))</f>
        <v>0</v>
      </c>
      <c r="M8" s="88">
        <f>'Sheet_2 Inputs &amp; Outputs (t)'!L44*($E8*((1+Inflation_rate)^M$2))</f>
        <v>0</v>
      </c>
      <c r="N8" s="88">
        <f>'Sheet_2 Inputs &amp; Outputs (t)'!M44*($E8*((1+Inflation_rate)^N$2))</f>
        <v>0</v>
      </c>
      <c r="O8" s="88">
        <f>'Sheet_2 Inputs &amp; Outputs (t)'!N44*($E8*((1+Inflation_rate)^O$2))</f>
        <v>0</v>
      </c>
      <c r="P8" s="88">
        <f>'Sheet_2 Inputs &amp; Outputs (t)'!O44*($E8*((1+Inflation_rate)^P$2))</f>
        <v>0</v>
      </c>
      <c r="Q8" s="88">
        <f>'Sheet_2 Inputs &amp; Outputs (t)'!P44*($E8*((1+Inflation_rate)^Q$2))</f>
        <v>0</v>
      </c>
      <c r="R8" s="88">
        <f>'Sheet_2 Inputs &amp; Outputs (t)'!Q44*($E8*((1+Inflation_rate)^R$2))</f>
        <v>0</v>
      </c>
      <c r="S8" s="88">
        <f>'Sheet_2 Inputs &amp; Outputs (t)'!R44*($E8*((1+Inflation_rate)^S$2))</f>
        <v>0</v>
      </c>
      <c r="T8" s="88">
        <f>'Sheet_2 Inputs &amp; Outputs (t)'!S44*($E8*((1+Inflation_rate)^T$2))</f>
        <v>0</v>
      </c>
      <c r="U8" s="88">
        <f>'Sheet_2 Inputs &amp; Outputs (t)'!T44*($E8*((1+Inflation_rate)^U$2))</f>
        <v>0</v>
      </c>
      <c r="V8" s="88">
        <f>'Sheet_2 Inputs &amp; Outputs (t)'!U44*($E8*((1+Inflation_rate)^V$2))</f>
        <v>0</v>
      </c>
      <c r="W8" s="88">
        <f>'Sheet_2 Inputs &amp; Outputs (t)'!V44*($E8*((1+Inflation_rate)^W$2))</f>
        <v>0</v>
      </c>
      <c r="X8" s="88">
        <f>'Sheet_2 Inputs &amp; Outputs (t)'!W44*($E8*((1+Inflation_rate)^X$2))</f>
        <v>0</v>
      </c>
      <c r="Y8" s="88">
        <f>'Sheet_2 Inputs &amp; Outputs (t)'!X44*($E8*((1+Inflation_rate)^Y$2))</f>
        <v>0</v>
      </c>
      <c r="Z8" s="88">
        <f>'Sheet_2 Inputs &amp; Outputs (t)'!Y44*($E8*((1+Inflation_rate)^Z$2))</f>
        <v>0</v>
      </c>
      <c r="AA8" s="88">
        <f>'Sheet_2 Inputs &amp; Outputs (t)'!Z44*($E8*((1+Inflation_rate)^AA$2))</f>
        <v>0</v>
      </c>
      <c r="AB8" s="88">
        <f>'Sheet_2 Inputs &amp; Outputs (t)'!AA44*($E8*((1+Inflation_rate)^AB$2))</f>
        <v>0</v>
      </c>
      <c r="AC8" s="88">
        <f>'Sheet_2 Inputs &amp; Outputs (t)'!AB44*($E8*((1+Inflation_rate)^AC$2))</f>
        <v>0</v>
      </c>
      <c r="AD8" s="88">
        <f>'Sheet_2 Inputs &amp; Outputs (t)'!AC44*($E8*((1+Inflation_rate)^AD$2))</f>
        <v>0</v>
      </c>
      <c r="AE8" s="88">
        <f>'Sheet_2 Inputs &amp; Outputs (t)'!AD44*($E8*((1+Inflation_rate)^AE$2))</f>
        <v>0</v>
      </c>
      <c r="AF8" s="88">
        <f>'Sheet_2 Inputs &amp; Outputs (t)'!AE44*($E8*((1+Inflation_rate)^AF$2))</f>
        <v>0</v>
      </c>
      <c r="AG8" s="88">
        <f>'Sheet_2 Inputs &amp; Outputs (t)'!AF44*($E8*((1+Inflation_rate)^AG$2))</f>
        <v>0</v>
      </c>
      <c r="AH8" s="88">
        <f>'Sheet_2 Inputs &amp; Outputs (t)'!AG44*($E8*((1+Inflation_rate)^AH$2))</f>
        <v>0</v>
      </c>
      <c r="AI8" s="88">
        <f>'Sheet_2 Inputs &amp; Outputs (t)'!AH44*($E8*((1+Inflation_rate)^AI$2))</f>
        <v>0</v>
      </c>
      <c r="AJ8" s="88">
        <f>'Sheet_2 Inputs &amp; Outputs (t)'!AI44*($E8*((1+Inflation_rate)^AJ$2))</f>
        <v>0</v>
      </c>
      <c r="AK8" s="88">
        <f>'Sheet_2 Inputs &amp; Outputs (t)'!AJ44*($E8*((1+Inflation_rate)^AK$2))</f>
        <v>0</v>
      </c>
      <c r="AL8" s="88">
        <f>'Sheet_2 Inputs &amp; Outputs (t)'!AK44*($E8*((1+Inflation_rate)^AL$2))</f>
        <v>0</v>
      </c>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2" customFormat="1" x14ac:dyDescent="0.3">
      <c r="A9" s="120">
        <f t="shared" si="1"/>
        <v>16.050000000000008</v>
      </c>
      <c r="B9" s="28" t="s">
        <v>64</v>
      </c>
      <c r="C9" s="65" t="str">
        <f>'Sheet_2 Inputs &amp; Outputs (t)'!C45</f>
        <v>Nil - going to landfill/Other?</v>
      </c>
      <c r="D9" s="70"/>
      <c r="E9" s="74">
        <v>2</v>
      </c>
      <c r="F9" s="77" t="s">
        <v>73</v>
      </c>
      <c r="G9" s="89">
        <f t="shared" si="2"/>
        <v>0</v>
      </c>
      <c r="H9" s="88">
        <f>'Sheet_2 Inputs &amp; Outputs (t)'!G45*$E9</f>
        <v>0</v>
      </c>
      <c r="I9" s="88">
        <f>'Sheet_2 Inputs &amp; Outputs (t)'!H45*($E9*((1+Inflation_rate)^I$2))</f>
        <v>0</v>
      </c>
      <c r="J9" s="88">
        <f>'Sheet_2 Inputs &amp; Outputs (t)'!I45*($E9*((1+Inflation_rate)^J$2))</f>
        <v>0</v>
      </c>
      <c r="K9" s="88">
        <f>'Sheet_2 Inputs &amp; Outputs (t)'!J45*($E9*((1+Inflation_rate)^K$2))</f>
        <v>0</v>
      </c>
      <c r="L9" s="88">
        <f>'Sheet_2 Inputs &amp; Outputs (t)'!K45*($E9*((1+Inflation_rate)^L$2))</f>
        <v>0</v>
      </c>
      <c r="M9" s="88">
        <f>'Sheet_2 Inputs &amp; Outputs (t)'!L45*($E9*((1+Inflation_rate)^M$2))</f>
        <v>0</v>
      </c>
      <c r="N9" s="88">
        <f>'Sheet_2 Inputs &amp; Outputs (t)'!M45*($E9*((1+Inflation_rate)^N$2))</f>
        <v>0</v>
      </c>
      <c r="O9" s="88">
        <f>'Sheet_2 Inputs &amp; Outputs (t)'!N45*($E9*((1+Inflation_rate)^O$2))</f>
        <v>0</v>
      </c>
      <c r="P9" s="88">
        <f>'Sheet_2 Inputs &amp; Outputs (t)'!O45*($E9*((1+Inflation_rate)^P$2))</f>
        <v>0</v>
      </c>
      <c r="Q9" s="88">
        <f>'Sheet_2 Inputs &amp; Outputs (t)'!P45*($E9*((1+Inflation_rate)^Q$2))</f>
        <v>0</v>
      </c>
      <c r="R9" s="88">
        <f>'Sheet_2 Inputs &amp; Outputs (t)'!Q45*($E9*((1+Inflation_rate)^R$2))</f>
        <v>0</v>
      </c>
      <c r="S9" s="88">
        <f>'Sheet_2 Inputs &amp; Outputs (t)'!R45*($E9*((1+Inflation_rate)^S$2))</f>
        <v>0</v>
      </c>
      <c r="T9" s="88">
        <f>'Sheet_2 Inputs &amp; Outputs (t)'!S45*($E9*((1+Inflation_rate)^T$2))</f>
        <v>0</v>
      </c>
      <c r="U9" s="88">
        <f>'Sheet_2 Inputs &amp; Outputs (t)'!T45*($E9*((1+Inflation_rate)^U$2))</f>
        <v>0</v>
      </c>
      <c r="V9" s="88">
        <f>'Sheet_2 Inputs &amp; Outputs (t)'!U45*($E9*((1+Inflation_rate)^V$2))</f>
        <v>0</v>
      </c>
      <c r="W9" s="88">
        <f>'Sheet_2 Inputs &amp; Outputs (t)'!V45*($E9*((1+Inflation_rate)^W$2))</f>
        <v>0</v>
      </c>
      <c r="X9" s="88">
        <f>'Sheet_2 Inputs &amp; Outputs (t)'!W45*($E9*((1+Inflation_rate)^X$2))</f>
        <v>0</v>
      </c>
      <c r="Y9" s="88">
        <f>'Sheet_2 Inputs &amp; Outputs (t)'!X45*($E9*((1+Inflation_rate)^Y$2))</f>
        <v>0</v>
      </c>
      <c r="Z9" s="88">
        <f>'Sheet_2 Inputs &amp; Outputs (t)'!Y45*($E9*((1+Inflation_rate)^Z$2))</f>
        <v>0</v>
      </c>
      <c r="AA9" s="88">
        <f>'Sheet_2 Inputs &amp; Outputs (t)'!Z45*($E9*((1+Inflation_rate)^AA$2))</f>
        <v>0</v>
      </c>
      <c r="AB9" s="88">
        <f>'Sheet_2 Inputs &amp; Outputs (t)'!AA45*($E9*((1+Inflation_rate)^AB$2))</f>
        <v>0</v>
      </c>
      <c r="AC9" s="88">
        <f>'Sheet_2 Inputs &amp; Outputs (t)'!AB45*($E9*((1+Inflation_rate)^AC$2))</f>
        <v>0</v>
      </c>
      <c r="AD9" s="88">
        <f>'Sheet_2 Inputs &amp; Outputs (t)'!AC45*($E9*((1+Inflation_rate)^AD$2))</f>
        <v>0</v>
      </c>
      <c r="AE9" s="88">
        <f>'Sheet_2 Inputs &amp; Outputs (t)'!AD45*($E9*((1+Inflation_rate)^AE$2))</f>
        <v>0</v>
      </c>
      <c r="AF9" s="88">
        <f>'Sheet_2 Inputs &amp; Outputs (t)'!AE45*($E9*((1+Inflation_rate)^AF$2))</f>
        <v>0</v>
      </c>
      <c r="AG9" s="88">
        <f>'Sheet_2 Inputs &amp; Outputs (t)'!AF45*($E9*((1+Inflation_rate)^AG$2))</f>
        <v>0</v>
      </c>
      <c r="AH9" s="88">
        <f>'Sheet_2 Inputs &amp; Outputs (t)'!AG45*($E9*((1+Inflation_rate)^AH$2))</f>
        <v>0</v>
      </c>
      <c r="AI9" s="88">
        <f>'Sheet_2 Inputs &amp; Outputs (t)'!AH45*($E9*((1+Inflation_rate)^AI$2))</f>
        <v>0</v>
      </c>
      <c r="AJ9" s="88">
        <f>'Sheet_2 Inputs &amp; Outputs (t)'!AI45*($E9*((1+Inflation_rate)^AJ$2))</f>
        <v>0</v>
      </c>
      <c r="AK9" s="88">
        <f>'Sheet_2 Inputs &amp; Outputs (t)'!AJ45*($E9*((1+Inflation_rate)^AK$2))</f>
        <v>0</v>
      </c>
      <c r="AL9" s="88">
        <f>'Sheet_2 Inputs &amp; Outputs (t)'!AK45*($E9*((1+Inflation_rate)^AL$2))</f>
        <v>0</v>
      </c>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s="2" customFormat="1" x14ac:dyDescent="0.3">
      <c r="A10" s="120">
        <f t="shared" si="1"/>
        <v>16.060000000000009</v>
      </c>
      <c r="B10" s="28" t="s">
        <v>65</v>
      </c>
      <c r="C10" s="65" t="str">
        <f>'Sheet_2 Inputs &amp; Outputs (t)'!C46</f>
        <v>Nil - going to landfill/Other?</v>
      </c>
      <c r="D10" s="70"/>
      <c r="E10" s="74">
        <v>0</v>
      </c>
      <c r="F10" s="77" t="s">
        <v>73</v>
      </c>
      <c r="G10" s="89">
        <f t="shared" si="2"/>
        <v>0</v>
      </c>
      <c r="H10" s="88">
        <f>'Sheet_2 Inputs &amp; Outputs (t)'!G46*$E10</f>
        <v>0</v>
      </c>
      <c r="I10" s="88">
        <f>'Sheet_2 Inputs &amp; Outputs (t)'!H46*($E10*((1+Inflation_rate)^I$2))</f>
        <v>0</v>
      </c>
      <c r="J10" s="88">
        <f>'Sheet_2 Inputs &amp; Outputs (t)'!I46*($E10*((1+Inflation_rate)^J$2))</f>
        <v>0</v>
      </c>
      <c r="K10" s="88">
        <f>'Sheet_2 Inputs &amp; Outputs (t)'!J46*($E10*((1+Inflation_rate)^K$2))</f>
        <v>0</v>
      </c>
      <c r="L10" s="88">
        <f>'Sheet_2 Inputs &amp; Outputs (t)'!K46*($E10*((1+Inflation_rate)^L$2))</f>
        <v>0</v>
      </c>
      <c r="M10" s="88">
        <f>'Sheet_2 Inputs &amp; Outputs (t)'!L46*($E10*((1+Inflation_rate)^M$2))</f>
        <v>0</v>
      </c>
      <c r="N10" s="88">
        <f>'Sheet_2 Inputs &amp; Outputs (t)'!M46*($E10*((1+Inflation_rate)^N$2))</f>
        <v>0</v>
      </c>
      <c r="O10" s="88">
        <f>'Sheet_2 Inputs &amp; Outputs (t)'!N46*($E10*((1+Inflation_rate)^O$2))</f>
        <v>0</v>
      </c>
      <c r="P10" s="88">
        <f>'Sheet_2 Inputs &amp; Outputs (t)'!O46*($E10*((1+Inflation_rate)^P$2))</f>
        <v>0</v>
      </c>
      <c r="Q10" s="88">
        <f>'Sheet_2 Inputs &amp; Outputs (t)'!P46*($E10*((1+Inflation_rate)^Q$2))</f>
        <v>0</v>
      </c>
      <c r="R10" s="88">
        <f>'Sheet_2 Inputs &amp; Outputs (t)'!Q46*($E10*((1+Inflation_rate)^R$2))</f>
        <v>0</v>
      </c>
      <c r="S10" s="88">
        <f>'Sheet_2 Inputs &amp; Outputs (t)'!R46*($E10*((1+Inflation_rate)^S$2))</f>
        <v>0</v>
      </c>
      <c r="T10" s="88">
        <f>'Sheet_2 Inputs &amp; Outputs (t)'!S46*($E10*((1+Inflation_rate)^T$2))</f>
        <v>0</v>
      </c>
      <c r="U10" s="88">
        <f>'Sheet_2 Inputs &amp; Outputs (t)'!T46*($E10*((1+Inflation_rate)^U$2))</f>
        <v>0</v>
      </c>
      <c r="V10" s="88">
        <f>'Sheet_2 Inputs &amp; Outputs (t)'!U46*($E10*((1+Inflation_rate)^V$2))</f>
        <v>0</v>
      </c>
      <c r="W10" s="88">
        <f>'Sheet_2 Inputs &amp; Outputs (t)'!V46*($E10*((1+Inflation_rate)^W$2))</f>
        <v>0</v>
      </c>
      <c r="X10" s="88">
        <f>'Sheet_2 Inputs &amp; Outputs (t)'!W46*($E10*((1+Inflation_rate)^X$2))</f>
        <v>0</v>
      </c>
      <c r="Y10" s="88">
        <f>'Sheet_2 Inputs &amp; Outputs (t)'!X46*($E10*((1+Inflation_rate)^Y$2))</f>
        <v>0</v>
      </c>
      <c r="Z10" s="88">
        <f>'Sheet_2 Inputs &amp; Outputs (t)'!Y46*($E10*((1+Inflation_rate)^Z$2))</f>
        <v>0</v>
      </c>
      <c r="AA10" s="88">
        <f>'Sheet_2 Inputs &amp; Outputs (t)'!Z46*($E10*((1+Inflation_rate)^AA$2))</f>
        <v>0</v>
      </c>
      <c r="AB10" s="88">
        <f>'Sheet_2 Inputs &amp; Outputs (t)'!AA46*($E10*((1+Inflation_rate)^AB$2))</f>
        <v>0</v>
      </c>
      <c r="AC10" s="88">
        <f>'Sheet_2 Inputs &amp; Outputs (t)'!AB46*($E10*((1+Inflation_rate)^AC$2))</f>
        <v>0</v>
      </c>
      <c r="AD10" s="88">
        <f>'Sheet_2 Inputs &amp; Outputs (t)'!AC46*($E10*((1+Inflation_rate)^AD$2))</f>
        <v>0</v>
      </c>
      <c r="AE10" s="88">
        <f>'Sheet_2 Inputs &amp; Outputs (t)'!AD46*($E10*((1+Inflation_rate)^AE$2))</f>
        <v>0</v>
      </c>
      <c r="AF10" s="88">
        <f>'Sheet_2 Inputs &amp; Outputs (t)'!AE46*($E10*((1+Inflation_rate)^AF$2))</f>
        <v>0</v>
      </c>
      <c r="AG10" s="88">
        <f>'Sheet_2 Inputs &amp; Outputs (t)'!AF46*($E10*((1+Inflation_rate)^AG$2))</f>
        <v>0</v>
      </c>
      <c r="AH10" s="88">
        <f>'Sheet_2 Inputs &amp; Outputs (t)'!AG46*($E10*((1+Inflation_rate)^AH$2))</f>
        <v>0</v>
      </c>
      <c r="AI10" s="88">
        <f>'Sheet_2 Inputs &amp; Outputs (t)'!AH46*($E10*((1+Inflation_rate)^AI$2))</f>
        <v>0</v>
      </c>
      <c r="AJ10" s="88">
        <f>'Sheet_2 Inputs &amp; Outputs (t)'!AI46*($E10*((1+Inflation_rate)^AJ$2))</f>
        <v>0</v>
      </c>
      <c r="AK10" s="88">
        <f>'Sheet_2 Inputs &amp; Outputs (t)'!AJ46*($E10*((1+Inflation_rate)^AK$2))</f>
        <v>0</v>
      </c>
      <c r="AL10" s="88">
        <f>'Sheet_2 Inputs &amp; Outputs (t)'!AK46*($E10*((1+Inflation_rate)^AL$2))</f>
        <v>0</v>
      </c>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s="2" customFormat="1" x14ac:dyDescent="0.3">
      <c r="A11" s="120">
        <f t="shared" si="1"/>
        <v>16.070000000000011</v>
      </c>
      <c r="B11" s="28" t="s">
        <v>66</v>
      </c>
      <c r="C11" s="65" t="str">
        <f>'Sheet_2 Inputs &amp; Outputs (t)'!C47</f>
        <v>Nil - going to landfill/Other?</v>
      </c>
      <c r="D11" s="70"/>
      <c r="E11" s="74">
        <v>0</v>
      </c>
      <c r="F11" s="77" t="s">
        <v>73</v>
      </c>
      <c r="G11" s="89">
        <f t="shared" si="2"/>
        <v>0</v>
      </c>
      <c r="H11" s="88">
        <f>'Sheet_2 Inputs &amp; Outputs (t)'!G47*$E11</f>
        <v>0</v>
      </c>
      <c r="I11" s="88">
        <f>'Sheet_2 Inputs &amp; Outputs (t)'!H47*($E11*((1+Inflation_rate)^I$2))</f>
        <v>0</v>
      </c>
      <c r="J11" s="88">
        <f>'Sheet_2 Inputs &amp; Outputs (t)'!I47*($E11*((1+Inflation_rate)^J$2))</f>
        <v>0</v>
      </c>
      <c r="K11" s="88">
        <f>'Sheet_2 Inputs &amp; Outputs (t)'!J47*($E11*((1+Inflation_rate)^K$2))</f>
        <v>0</v>
      </c>
      <c r="L11" s="88">
        <f>'Sheet_2 Inputs &amp; Outputs (t)'!K47*($E11*((1+Inflation_rate)^L$2))</f>
        <v>0</v>
      </c>
      <c r="M11" s="88">
        <f>'Sheet_2 Inputs &amp; Outputs (t)'!L47*($E11*((1+Inflation_rate)^M$2))</f>
        <v>0</v>
      </c>
      <c r="N11" s="88">
        <f>'Sheet_2 Inputs &amp; Outputs (t)'!M47*($E11*((1+Inflation_rate)^N$2))</f>
        <v>0</v>
      </c>
      <c r="O11" s="88">
        <f>'Sheet_2 Inputs &amp; Outputs (t)'!N47*($E11*((1+Inflation_rate)^O$2))</f>
        <v>0</v>
      </c>
      <c r="P11" s="88">
        <f>'Sheet_2 Inputs &amp; Outputs (t)'!O47*($E11*((1+Inflation_rate)^P$2))</f>
        <v>0</v>
      </c>
      <c r="Q11" s="88">
        <f>'Sheet_2 Inputs &amp; Outputs (t)'!P47*($E11*((1+Inflation_rate)^Q$2))</f>
        <v>0</v>
      </c>
      <c r="R11" s="88">
        <f>'Sheet_2 Inputs &amp; Outputs (t)'!Q47*($E11*((1+Inflation_rate)^R$2))</f>
        <v>0</v>
      </c>
      <c r="S11" s="88">
        <f>'Sheet_2 Inputs &amp; Outputs (t)'!R47*($E11*((1+Inflation_rate)^S$2))</f>
        <v>0</v>
      </c>
      <c r="T11" s="88">
        <f>'Sheet_2 Inputs &amp; Outputs (t)'!S47*($E11*((1+Inflation_rate)^T$2))</f>
        <v>0</v>
      </c>
      <c r="U11" s="88">
        <f>'Sheet_2 Inputs &amp; Outputs (t)'!T47*($E11*((1+Inflation_rate)^U$2))</f>
        <v>0</v>
      </c>
      <c r="V11" s="88">
        <f>'Sheet_2 Inputs &amp; Outputs (t)'!U47*($E11*((1+Inflation_rate)^V$2))</f>
        <v>0</v>
      </c>
      <c r="W11" s="88">
        <f>'Sheet_2 Inputs &amp; Outputs (t)'!V47*($E11*((1+Inflation_rate)^W$2))</f>
        <v>0</v>
      </c>
      <c r="X11" s="88">
        <f>'Sheet_2 Inputs &amp; Outputs (t)'!W47*($E11*((1+Inflation_rate)^X$2))</f>
        <v>0</v>
      </c>
      <c r="Y11" s="88">
        <f>'Sheet_2 Inputs &amp; Outputs (t)'!X47*($E11*((1+Inflation_rate)^Y$2))</f>
        <v>0</v>
      </c>
      <c r="Z11" s="88">
        <f>'Sheet_2 Inputs &amp; Outputs (t)'!Y47*($E11*((1+Inflation_rate)^Z$2))</f>
        <v>0</v>
      </c>
      <c r="AA11" s="88">
        <f>'Sheet_2 Inputs &amp; Outputs (t)'!Z47*($E11*((1+Inflation_rate)^AA$2))</f>
        <v>0</v>
      </c>
      <c r="AB11" s="88">
        <f>'Sheet_2 Inputs &amp; Outputs (t)'!AA47*($E11*((1+Inflation_rate)^AB$2))</f>
        <v>0</v>
      </c>
      <c r="AC11" s="88">
        <f>'Sheet_2 Inputs &amp; Outputs (t)'!AB47*($E11*((1+Inflation_rate)^AC$2))</f>
        <v>0</v>
      </c>
      <c r="AD11" s="88">
        <f>'Sheet_2 Inputs &amp; Outputs (t)'!AC47*($E11*((1+Inflation_rate)^AD$2))</f>
        <v>0</v>
      </c>
      <c r="AE11" s="88">
        <f>'Sheet_2 Inputs &amp; Outputs (t)'!AD47*($E11*((1+Inflation_rate)^AE$2))</f>
        <v>0</v>
      </c>
      <c r="AF11" s="88">
        <f>'Sheet_2 Inputs &amp; Outputs (t)'!AE47*($E11*((1+Inflation_rate)^AF$2))</f>
        <v>0</v>
      </c>
      <c r="AG11" s="88">
        <f>'Sheet_2 Inputs &amp; Outputs (t)'!AF47*($E11*((1+Inflation_rate)^AG$2))</f>
        <v>0</v>
      </c>
      <c r="AH11" s="88">
        <f>'Sheet_2 Inputs &amp; Outputs (t)'!AG47*($E11*((1+Inflation_rate)^AH$2))</f>
        <v>0</v>
      </c>
      <c r="AI11" s="88">
        <f>'Sheet_2 Inputs &amp; Outputs (t)'!AH47*($E11*((1+Inflation_rate)^AI$2))</f>
        <v>0</v>
      </c>
      <c r="AJ11" s="88">
        <f>'Sheet_2 Inputs &amp; Outputs (t)'!AI47*($E11*((1+Inflation_rate)^AJ$2))</f>
        <v>0</v>
      </c>
      <c r="AK11" s="88">
        <f>'Sheet_2 Inputs &amp; Outputs (t)'!AJ47*($E11*((1+Inflation_rate)^AK$2))</f>
        <v>0</v>
      </c>
      <c r="AL11" s="88">
        <f>'Sheet_2 Inputs &amp; Outputs (t)'!AK47*($E11*((1+Inflation_rate)^AL$2))</f>
        <v>0</v>
      </c>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s="2" customFormat="1" x14ac:dyDescent="0.3">
      <c r="A12" s="120">
        <f t="shared" si="1"/>
        <v>16.080000000000013</v>
      </c>
      <c r="B12" s="28" t="s">
        <v>67</v>
      </c>
      <c r="C12" s="65" t="str">
        <f>'Sheet_2 Inputs &amp; Outputs (t)'!C48</f>
        <v>Nil - going to landfill/Other?</v>
      </c>
      <c r="D12" s="70"/>
      <c r="E12" s="74">
        <v>0</v>
      </c>
      <c r="F12" s="77" t="s">
        <v>73</v>
      </c>
      <c r="G12" s="89">
        <f t="shared" si="2"/>
        <v>0</v>
      </c>
      <c r="H12" s="88">
        <f>'Sheet_2 Inputs &amp; Outputs (t)'!G48*$E12</f>
        <v>0</v>
      </c>
      <c r="I12" s="88">
        <f>'Sheet_2 Inputs &amp; Outputs (t)'!H48*($E12*((1+Inflation_rate)^I$2))</f>
        <v>0</v>
      </c>
      <c r="J12" s="88">
        <f>'Sheet_2 Inputs &amp; Outputs (t)'!I48*($E12*((1+Inflation_rate)^J$2))</f>
        <v>0</v>
      </c>
      <c r="K12" s="88">
        <f>'Sheet_2 Inputs &amp; Outputs (t)'!J48*($E12*((1+Inflation_rate)^K$2))</f>
        <v>0</v>
      </c>
      <c r="L12" s="88">
        <f>'Sheet_2 Inputs &amp; Outputs (t)'!K48*($E12*((1+Inflation_rate)^L$2))</f>
        <v>0</v>
      </c>
      <c r="M12" s="88">
        <f>'Sheet_2 Inputs &amp; Outputs (t)'!L48*($E12*((1+Inflation_rate)^M$2))</f>
        <v>0</v>
      </c>
      <c r="N12" s="88">
        <f>'Sheet_2 Inputs &amp; Outputs (t)'!M48*($E12*((1+Inflation_rate)^N$2))</f>
        <v>0</v>
      </c>
      <c r="O12" s="88">
        <f>'Sheet_2 Inputs &amp; Outputs (t)'!N48*($E12*((1+Inflation_rate)^O$2))</f>
        <v>0</v>
      </c>
      <c r="P12" s="88">
        <f>'Sheet_2 Inputs &amp; Outputs (t)'!O48*($E12*((1+Inflation_rate)^P$2))</f>
        <v>0</v>
      </c>
      <c r="Q12" s="88">
        <f>'Sheet_2 Inputs &amp; Outputs (t)'!P48*($E12*((1+Inflation_rate)^Q$2))</f>
        <v>0</v>
      </c>
      <c r="R12" s="88">
        <f>'Sheet_2 Inputs &amp; Outputs (t)'!Q48*($E12*((1+Inflation_rate)^R$2))</f>
        <v>0</v>
      </c>
      <c r="S12" s="88">
        <f>'Sheet_2 Inputs &amp; Outputs (t)'!R48*($E12*((1+Inflation_rate)^S$2))</f>
        <v>0</v>
      </c>
      <c r="T12" s="88">
        <f>'Sheet_2 Inputs &amp; Outputs (t)'!S48*($E12*((1+Inflation_rate)^T$2))</f>
        <v>0</v>
      </c>
      <c r="U12" s="88">
        <f>'Sheet_2 Inputs &amp; Outputs (t)'!T48*($E12*((1+Inflation_rate)^U$2))</f>
        <v>0</v>
      </c>
      <c r="V12" s="88">
        <f>'Sheet_2 Inputs &amp; Outputs (t)'!U48*($E12*((1+Inflation_rate)^V$2))</f>
        <v>0</v>
      </c>
      <c r="W12" s="88">
        <f>'Sheet_2 Inputs &amp; Outputs (t)'!V48*($E12*((1+Inflation_rate)^W$2))</f>
        <v>0</v>
      </c>
      <c r="X12" s="88">
        <f>'Sheet_2 Inputs &amp; Outputs (t)'!W48*($E12*((1+Inflation_rate)^X$2))</f>
        <v>0</v>
      </c>
      <c r="Y12" s="88">
        <f>'Sheet_2 Inputs &amp; Outputs (t)'!X48*($E12*((1+Inflation_rate)^Y$2))</f>
        <v>0</v>
      </c>
      <c r="Z12" s="88">
        <f>'Sheet_2 Inputs &amp; Outputs (t)'!Y48*($E12*((1+Inflation_rate)^Z$2))</f>
        <v>0</v>
      </c>
      <c r="AA12" s="88">
        <f>'Sheet_2 Inputs &amp; Outputs (t)'!Z48*($E12*((1+Inflation_rate)^AA$2))</f>
        <v>0</v>
      </c>
      <c r="AB12" s="88">
        <f>'Sheet_2 Inputs &amp; Outputs (t)'!AA48*($E12*((1+Inflation_rate)^AB$2))</f>
        <v>0</v>
      </c>
      <c r="AC12" s="88">
        <f>'Sheet_2 Inputs &amp; Outputs (t)'!AB48*($E12*((1+Inflation_rate)^AC$2))</f>
        <v>0</v>
      </c>
      <c r="AD12" s="88">
        <f>'Sheet_2 Inputs &amp; Outputs (t)'!AC48*($E12*((1+Inflation_rate)^AD$2))</f>
        <v>0</v>
      </c>
      <c r="AE12" s="88">
        <f>'Sheet_2 Inputs &amp; Outputs (t)'!AD48*($E12*((1+Inflation_rate)^AE$2))</f>
        <v>0</v>
      </c>
      <c r="AF12" s="88">
        <f>'Sheet_2 Inputs &amp; Outputs (t)'!AE48*($E12*((1+Inflation_rate)^AF$2))</f>
        <v>0</v>
      </c>
      <c r="AG12" s="88">
        <f>'Sheet_2 Inputs &amp; Outputs (t)'!AF48*($E12*((1+Inflation_rate)^AG$2))</f>
        <v>0</v>
      </c>
      <c r="AH12" s="88">
        <f>'Sheet_2 Inputs &amp; Outputs (t)'!AG48*($E12*((1+Inflation_rate)^AH$2))</f>
        <v>0</v>
      </c>
      <c r="AI12" s="88">
        <f>'Sheet_2 Inputs &amp; Outputs (t)'!AH48*($E12*((1+Inflation_rate)^AI$2))</f>
        <v>0</v>
      </c>
      <c r="AJ12" s="88">
        <f>'Sheet_2 Inputs &amp; Outputs (t)'!AI48*($E12*((1+Inflation_rate)^AJ$2))</f>
        <v>0</v>
      </c>
      <c r="AK12" s="88">
        <f>'Sheet_2 Inputs &amp; Outputs (t)'!AJ48*($E12*((1+Inflation_rate)^AK$2))</f>
        <v>0</v>
      </c>
      <c r="AL12" s="88">
        <f>'Sheet_2 Inputs &amp; Outputs (t)'!AK48*($E12*((1+Inflation_rate)^AL$2))</f>
        <v>0</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4" s="2" customFormat="1" x14ac:dyDescent="0.3">
      <c r="A13" s="120">
        <f t="shared" si="1"/>
        <v>16.090000000000014</v>
      </c>
      <c r="B13" s="28" t="s">
        <v>68</v>
      </c>
      <c r="C13" s="65" t="str">
        <f>'Sheet_2 Inputs &amp; Outputs (t)'!C49</f>
        <v>Nil - going to landfill/Other?</v>
      </c>
      <c r="D13" s="70"/>
      <c r="E13" s="74">
        <v>0</v>
      </c>
      <c r="F13" s="77" t="s">
        <v>73</v>
      </c>
      <c r="G13" s="89">
        <f t="shared" si="2"/>
        <v>0</v>
      </c>
      <c r="H13" s="88">
        <f>'Sheet_2 Inputs &amp; Outputs (t)'!G49*$E13</f>
        <v>0</v>
      </c>
      <c r="I13" s="88">
        <f>'Sheet_2 Inputs &amp; Outputs (t)'!H49*($E13*((1+Inflation_rate)^I$2))</f>
        <v>0</v>
      </c>
      <c r="J13" s="88">
        <f>'Sheet_2 Inputs &amp; Outputs (t)'!I49*($E13*((1+Inflation_rate)^J$2))</f>
        <v>0</v>
      </c>
      <c r="K13" s="88">
        <f>'Sheet_2 Inputs &amp; Outputs (t)'!J49*($E13*((1+Inflation_rate)^K$2))</f>
        <v>0</v>
      </c>
      <c r="L13" s="88">
        <f>'Sheet_2 Inputs &amp; Outputs (t)'!K49*($E13*((1+Inflation_rate)^L$2))</f>
        <v>0</v>
      </c>
      <c r="M13" s="88">
        <f>'Sheet_2 Inputs &amp; Outputs (t)'!L49*($E13*((1+Inflation_rate)^M$2))</f>
        <v>0</v>
      </c>
      <c r="N13" s="88">
        <f>'Sheet_2 Inputs &amp; Outputs (t)'!M49*($E13*((1+Inflation_rate)^N$2))</f>
        <v>0</v>
      </c>
      <c r="O13" s="88">
        <f>'Sheet_2 Inputs &amp; Outputs (t)'!N49*($E13*((1+Inflation_rate)^O$2))</f>
        <v>0</v>
      </c>
      <c r="P13" s="88">
        <f>'Sheet_2 Inputs &amp; Outputs (t)'!O49*($E13*((1+Inflation_rate)^P$2))</f>
        <v>0</v>
      </c>
      <c r="Q13" s="88">
        <f>'Sheet_2 Inputs &amp; Outputs (t)'!P49*($E13*((1+Inflation_rate)^Q$2))</f>
        <v>0</v>
      </c>
      <c r="R13" s="88">
        <f>'Sheet_2 Inputs &amp; Outputs (t)'!Q49*($E13*((1+Inflation_rate)^R$2))</f>
        <v>0</v>
      </c>
      <c r="S13" s="88">
        <f>'Sheet_2 Inputs &amp; Outputs (t)'!R49*($E13*((1+Inflation_rate)^S$2))</f>
        <v>0</v>
      </c>
      <c r="T13" s="88">
        <f>'Sheet_2 Inputs &amp; Outputs (t)'!S49*($E13*((1+Inflation_rate)^T$2))</f>
        <v>0</v>
      </c>
      <c r="U13" s="88">
        <f>'Sheet_2 Inputs &amp; Outputs (t)'!T49*($E13*((1+Inflation_rate)^U$2))</f>
        <v>0</v>
      </c>
      <c r="V13" s="88">
        <f>'Sheet_2 Inputs &amp; Outputs (t)'!U49*($E13*((1+Inflation_rate)^V$2))</f>
        <v>0</v>
      </c>
      <c r="W13" s="88">
        <f>'Sheet_2 Inputs &amp; Outputs (t)'!V49*($E13*((1+Inflation_rate)^W$2))</f>
        <v>0</v>
      </c>
      <c r="X13" s="88">
        <f>'Sheet_2 Inputs &amp; Outputs (t)'!W49*($E13*((1+Inflation_rate)^X$2))</f>
        <v>0</v>
      </c>
      <c r="Y13" s="88">
        <f>'Sheet_2 Inputs &amp; Outputs (t)'!X49*($E13*((1+Inflation_rate)^Y$2))</f>
        <v>0</v>
      </c>
      <c r="Z13" s="88">
        <f>'Sheet_2 Inputs &amp; Outputs (t)'!Y49*($E13*((1+Inflation_rate)^Z$2))</f>
        <v>0</v>
      </c>
      <c r="AA13" s="88">
        <f>'Sheet_2 Inputs &amp; Outputs (t)'!Z49*($E13*((1+Inflation_rate)^AA$2))</f>
        <v>0</v>
      </c>
      <c r="AB13" s="88">
        <f>'Sheet_2 Inputs &amp; Outputs (t)'!AA49*($E13*((1+Inflation_rate)^AB$2))</f>
        <v>0</v>
      </c>
      <c r="AC13" s="88">
        <f>'Sheet_2 Inputs &amp; Outputs (t)'!AB49*($E13*((1+Inflation_rate)^AC$2))</f>
        <v>0</v>
      </c>
      <c r="AD13" s="88">
        <f>'Sheet_2 Inputs &amp; Outputs (t)'!AC49*($E13*((1+Inflation_rate)^AD$2))</f>
        <v>0</v>
      </c>
      <c r="AE13" s="88">
        <f>'Sheet_2 Inputs &amp; Outputs (t)'!AD49*($E13*((1+Inflation_rate)^AE$2))</f>
        <v>0</v>
      </c>
      <c r="AF13" s="88">
        <f>'Sheet_2 Inputs &amp; Outputs (t)'!AE49*($E13*((1+Inflation_rate)^AF$2))</f>
        <v>0</v>
      </c>
      <c r="AG13" s="88">
        <f>'Sheet_2 Inputs &amp; Outputs (t)'!AF49*($E13*((1+Inflation_rate)^AG$2))</f>
        <v>0</v>
      </c>
      <c r="AH13" s="88">
        <f>'Sheet_2 Inputs &amp; Outputs (t)'!AG49*($E13*((1+Inflation_rate)^AH$2))</f>
        <v>0</v>
      </c>
      <c r="AI13" s="88">
        <f>'Sheet_2 Inputs &amp; Outputs (t)'!AH49*($E13*((1+Inflation_rate)^AI$2))</f>
        <v>0</v>
      </c>
      <c r="AJ13" s="88">
        <f>'Sheet_2 Inputs &amp; Outputs (t)'!AI49*($E13*((1+Inflation_rate)^AJ$2))</f>
        <v>0</v>
      </c>
      <c r="AK13" s="88">
        <f>'Sheet_2 Inputs &amp; Outputs (t)'!AJ49*($E13*((1+Inflation_rate)^AK$2))</f>
        <v>0</v>
      </c>
      <c r="AL13" s="88">
        <f>'Sheet_2 Inputs &amp; Outputs (t)'!AK49*($E13*((1+Inflation_rate)^AL$2))</f>
        <v>0</v>
      </c>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row>
    <row r="14" spans="1:64" s="291" customFormat="1" x14ac:dyDescent="0.3">
      <c r="A14" s="303">
        <f t="shared" si="1"/>
        <v>16.100000000000016</v>
      </c>
      <c r="B14" s="292" t="s">
        <v>69</v>
      </c>
      <c r="C14" s="294" t="str">
        <f>'Sheet_2 Inputs &amp; Outputs (t)'!C46</f>
        <v>Nil - going to landfill/Other?</v>
      </c>
      <c r="D14" s="263"/>
      <c r="E14" s="296">
        <v>0</v>
      </c>
      <c r="F14" s="298" t="s">
        <v>73</v>
      </c>
      <c r="G14" s="299">
        <f t="shared" ref="G14:G17" si="3">SUM(H14:AL14)</f>
        <v>0</v>
      </c>
      <c r="H14" s="88">
        <f>'Sheet_2 Inputs &amp; Outputs (t)'!G50*$E14</f>
        <v>0</v>
      </c>
      <c r="I14" s="88">
        <f>'Sheet_2 Inputs &amp; Outputs (t)'!H50*($E14*((1+Inflation_rate)^I$2))</f>
        <v>0</v>
      </c>
      <c r="J14" s="88">
        <f>'Sheet_2 Inputs &amp; Outputs (t)'!I50*($E14*((1+Inflation_rate)^J$2))</f>
        <v>0</v>
      </c>
      <c r="K14" s="88">
        <f>'Sheet_2 Inputs &amp; Outputs (t)'!J50*($E14*((1+Inflation_rate)^K$2))</f>
        <v>0</v>
      </c>
      <c r="L14" s="88">
        <f>'Sheet_2 Inputs &amp; Outputs (t)'!K50*($E14*((1+Inflation_rate)^L$2))</f>
        <v>0</v>
      </c>
      <c r="M14" s="88">
        <f>'Sheet_2 Inputs &amp; Outputs (t)'!L50*($E14*((1+Inflation_rate)^M$2))</f>
        <v>0</v>
      </c>
      <c r="N14" s="88">
        <f>'Sheet_2 Inputs &amp; Outputs (t)'!M50*($E14*((1+Inflation_rate)^N$2))</f>
        <v>0</v>
      </c>
      <c r="O14" s="88">
        <f>'Sheet_2 Inputs &amp; Outputs (t)'!N50*($E14*((1+Inflation_rate)^O$2))</f>
        <v>0</v>
      </c>
      <c r="P14" s="88">
        <f>'Sheet_2 Inputs &amp; Outputs (t)'!O50*($E14*((1+Inflation_rate)^P$2))</f>
        <v>0</v>
      </c>
      <c r="Q14" s="88">
        <f>'Sheet_2 Inputs &amp; Outputs (t)'!P50*($E14*((1+Inflation_rate)^Q$2))</f>
        <v>0</v>
      </c>
      <c r="R14" s="88">
        <f>'Sheet_2 Inputs &amp; Outputs (t)'!Q50*($E14*((1+Inflation_rate)^R$2))</f>
        <v>0</v>
      </c>
      <c r="S14" s="88">
        <f>'Sheet_2 Inputs &amp; Outputs (t)'!R50*($E14*((1+Inflation_rate)^S$2))</f>
        <v>0</v>
      </c>
      <c r="T14" s="88">
        <f>'Sheet_2 Inputs &amp; Outputs (t)'!S50*($E14*((1+Inflation_rate)^T$2))</f>
        <v>0</v>
      </c>
      <c r="U14" s="88">
        <f>'Sheet_2 Inputs &amp; Outputs (t)'!T50*($E14*((1+Inflation_rate)^U$2))</f>
        <v>0</v>
      </c>
      <c r="V14" s="88">
        <f>'Sheet_2 Inputs &amp; Outputs (t)'!U50*($E14*((1+Inflation_rate)^V$2))</f>
        <v>0</v>
      </c>
      <c r="W14" s="88">
        <f>'Sheet_2 Inputs &amp; Outputs (t)'!V50*($E14*((1+Inflation_rate)^W$2))</f>
        <v>0</v>
      </c>
      <c r="X14" s="88">
        <f>'Sheet_2 Inputs &amp; Outputs (t)'!W50*($E14*((1+Inflation_rate)^X$2))</f>
        <v>0</v>
      </c>
      <c r="Y14" s="88">
        <f>'Sheet_2 Inputs &amp; Outputs (t)'!X50*($E14*((1+Inflation_rate)^Y$2))</f>
        <v>0</v>
      </c>
      <c r="Z14" s="88">
        <f>'Sheet_2 Inputs &amp; Outputs (t)'!Y50*($E14*((1+Inflation_rate)^Z$2))</f>
        <v>0</v>
      </c>
      <c r="AA14" s="88">
        <f>'Sheet_2 Inputs &amp; Outputs (t)'!Z50*($E14*((1+Inflation_rate)^AA$2))</f>
        <v>0</v>
      </c>
      <c r="AB14" s="88">
        <f>'Sheet_2 Inputs &amp; Outputs (t)'!AA50*($E14*((1+Inflation_rate)^AB$2))</f>
        <v>0</v>
      </c>
      <c r="AC14" s="88">
        <f>'Sheet_2 Inputs &amp; Outputs (t)'!AB50*($E14*((1+Inflation_rate)^AC$2))</f>
        <v>0</v>
      </c>
      <c r="AD14" s="88">
        <f>'Sheet_2 Inputs &amp; Outputs (t)'!AC50*($E14*((1+Inflation_rate)^AD$2))</f>
        <v>0</v>
      </c>
      <c r="AE14" s="88">
        <f>'Sheet_2 Inputs &amp; Outputs (t)'!AD50*($E14*((1+Inflation_rate)^AE$2))</f>
        <v>0</v>
      </c>
      <c r="AF14" s="88">
        <f>'Sheet_2 Inputs &amp; Outputs (t)'!AE50*($E14*((1+Inflation_rate)^AF$2))</f>
        <v>0</v>
      </c>
      <c r="AG14" s="88">
        <f>'Sheet_2 Inputs &amp; Outputs (t)'!AF50*($E14*((1+Inflation_rate)^AG$2))</f>
        <v>0</v>
      </c>
      <c r="AH14" s="88">
        <f>'Sheet_2 Inputs &amp; Outputs (t)'!AG50*($E14*((1+Inflation_rate)^AH$2))</f>
        <v>0</v>
      </c>
      <c r="AI14" s="88">
        <f>'Sheet_2 Inputs &amp; Outputs (t)'!AH50*($E14*((1+Inflation_rate)^AI$2))</f>
        <v>0</v>
      </c>
      <c r="AJ14" s="88">
        <f>'Sheet_2 Inputs &amp; Outputs (t)'!AI50*($E14*((1+Inflation_rate)^AJ$2))</f>
        <v>0</v>
      </c>
      <c r="AK14" s="88">
        <f>'Sheet_2 Inputs &amp; Outputs (t)'!AJ50*($E14*((1+Inflation_rate)^AK$2))</f>
        <v>0</v>
      </c>
      <c r="AL14" s="88">
        <f>'Sheet_2 Inputs &amp; Outputs (t)'!AK50*($E14*((1+Inflation_rate)^AL$2))</f>
        <v>0</v>
      </c>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s="291" customFormat="1" x14ac:dyDescent="0.3">
      <c r="A15" s="303">
        <f t="shared" si="1"/>
        <v>16.110000000000017</v>
      </c>
      <c r="B15" s="292" t="s">
        <v>183</v>
      </c>
      <c r="C15" s="294" t="str">
        <f>'Sheet_2 Inputs &amp; Outputs (t)'!C47</f>
        <v>Nil - going to landfill/Other?</v>
      </c>
      <c r="D15" s="263"/>
      <c r="E15" s="296">
        <v>0</v>
      </c>
      <c r="F15" s="298" t="s">
        <v>73</v>
      </c>
      <c r="G15" s="299">
        <f t="shared" si="3"/>
        <v>0</v>
      </c>
      <c r="H15" s="88">
        <f>'Sheet_2 Inputs &amp; Outputs (t)'!G51*$E15</f>
        <v>0</v>
      </c>
      <c r="I15" s="88">
        <f>'Sheet_2 Inputs &amp; Outputs (t)'!H51*($E15*((1+Inflation_rate)^I$2))</f>
        <v>0</v>
      </c>
      <c r="J15" s="88">
        <f>'Sheet_2 Inputs &amp; Outputs (t)'!I51*($E15*((1+Inflation_rate)^J$2))</f>
        <v>0</v>
      </c>
      <c r="K15" s="88">
        <f>'Sheet_2 Inputs &amp; Outputs (t)'!J51*($E15*((1+Inflation_rate)^K$2))</f>
        <v>0</v>
      </c>
      <c r="L15" s="88">
        <f>'Sheet_2 Inputs &amp; Outputs (t)'!K51*($E15*((1+Inflation_rate)^L$2))</f>
        <v>0</v>
      </c>
      <c r="M15" s="88">
        <f>'Sheet_2 Inputs &amp; Outputs (t)'!L51*($E15*((1+Inflation_rate)^M$2))</f>
        <v>0</v>
      </c>
      <c r="N15" s="88">
        <f>'Sheet_2 Inputs &amp; Outputs (t)'!M51*($E15*((1+Inflation_rate)^N$2))</f>
        <v>0</v>
      </c>
      <c r="O15" s="88">
        <f>'Sheet_2 Inputs &amp; Outputs (t)'!N51*($E15*((1+Inflation_rate)^O$2))</f>
        <v>0</v>
      </c>
      <c r="P15" s="88">
        <f>'Sheet_2 Inputs &amp; Outputs (t)'!O51*($E15*((1+Inflation_rate)^P$2))</f>
        <v>0</v>
      </c>
      <c r="Q15" s="88">
        <f>'Sheet_2 Inputs &amp; Outputs (t)'!P51*($E15*((1+Inflation_rate)^Q$2))</f>
        <v>0</v>
      </c>
      <c r="R15" s="88">
        <f>'Sheet_2 Inputs &amp; Outputs (t)'!Q51*($E15*((1+Inflation_rate)^R$2))</f>
        <v>0</v>
      </c>
      <c r="S15" s="88">
        <f>'Sheet_2 Inputs &amp; Outputs (t)'!R51*($E15*((1+Inflation_rate)^S$2))</f>
        <v>0</v>
      </c>
      <c r="T15" s="88">
        <f>'Sheet_2 Inputs &amp; Outputs (t)'!S51*($E15*((1+Inflation_rate)^T$2))</f>
        <v>0</v>
      </c>
      <c r="U15" s="88">
        <f>'Sheet_2 Inputs &amp; Outputs (t)'!T51*($E15*((1+Inflation_rate)^U$2))</f>
        <v>0</v>
      </c>
      <c r="V15" s="88">
        <f>'Sheet_2 Inputs &amp; Outputs (t)'!U51*($E15*((1+Inflation_rate)^V$2))</f>
        <v>0</v>
      </c>
      <c r="W15" s="88">
        <f>'Sheet_2 Inputs &amp; Outputs (t)'!V51*($E15*((1+Inflation_rate)^W$2))</f>
        <v>0</v>
      </c>
      <c r="X15" s="88">
        <f>'Sheet_2 Inputs &amp; Outputs (t)'!W51*($E15*((1+Inflation_rate)^X$2))</f>
        <v>0</v>
      </c>
      <c r="Y15" s="88">
        <f>'Sheet_2 Inputs &amp; Outputs (t)'!X51*($E15*((1+Inflation_rate)^Y$2))</f>
        <v>0</v>
      </c>
      <c r="Z15" s="88">
        <f>'Sheet_2 Inputs &amp; Outputs (t)'!Y51*($E15*((1+Inflation_rate)^Z$2))</f>
        <v>0</v>
      </c>
      <c r="AA15" s="88">
        <f>'Sheet_2 Inputs &amp; Outputs (t)'!Z51*($E15*((1+Inflation_rate)^AA$2))</f>
        <v>0</v>
      </c>
      <c r="AB15" s="88">
        <f>'Sheet_2 Inputs &amp; Outputs (t)'!AA51*($E15*((1+Inflation_rate)^AB$2))</f>
        <v>0</v>
      </c>
      <c r="AC15" s="88">
        <f>'Sheet_2 Inputs &amp; Outputs (t)'!AB51*($E15*((1+Inflation_rate)^AC$2))</f>
        <v>0</v>
      </c>
      <c r="AD15" s="88">
        <f>'Sheet_2 Inputs &amp; Outputs (t)'!AC51*($E15*((1+Inflation_rate)^AD$2))</f>
        <v>0</v>
      </c>
      <c r="AE15" s="88">
        <f>'Sheet_2 Inputs &amp; Outputs (t)'!AD51*($E15*((1+Inflation_rate)^AE$2))</f>
        <v>0</v>
      </c>
      <c r="AF15" s="88">
        <f>'Sheet_2 Inputs &amp; Outputs (t)'!AE51*($E15*((1+Inflation_rate)^AF$2))</f>
        <v>0</v>
      </c>
      <c r="AG15" s="88">
        <f>'Sheet_2 Inputs &amp; Outputs (t)'!AF51*($E15*((1+Inflation_rate)^AG$2))</f>
        <v>0</v>
      </c>
      <c r="AH15" s="88">
        <f>'Sheet_2 Inputs &amp; Outputs (t)'!AG51*($E15*((1+Inflation_rate)^AH$2))</f>
        <v>0</v>
      </c>
      <c r="AI15" s="88">
        <f>'Sheet_2 Inputs &amp; Outputs (t)'!AH51*($E15*((1+Inflation_rate)^AI$2))</f>
        <v>0</v>
      </c>
      <c r="AJ15" s="88">
        <f>'Sheet_2 Inputs &amp; Outputs (t)'!AI51*($E15*((1+Inflation_rate)^AJ$2))</f>
        <v>0</v>
      </c>
      <c r="AK15" s="88">
        <f>'Sheet_2 Inputs &amp; Outputs (t)'!AJ51*($E15*((1+Inflation_rate)^AK$2))</f>
        <v>0</v>
      </c>
      <c r="AL15" s="88">
        <f>'Sheet_2 Inputs &amp; Outputs (t)'!AK51*($E15*((1+Inflation_rate)^AL$2))</f>
        <v>0</v>
      </c>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row>
    <row r="16" spans="1:64" s="291" customFormat="1" x14ac:dyDescent="0.3">
      <c r="A16" s="303">
        <f t="shared" si="1"/>
        <v>16.120000000000019</v>
      </c>
      <c r="B16" s="292" t="s">
        <v>184</v>
      </c>
      <c r="C16" s="294" t="str">
        <f>'Sheet_2 Inputs &amp; Outputs (t)'!C48</f>
        <v>Nil - going to landfill/Other?</v>
      </c>
      <c r="D16" s="263"/>
      <c r="E16" s="296">
        <v>0</v>
      </c>
      <c r="F16" s="298" t="s">
        <v>73</v>
      </c>
      <c r="G16" s="299">
        <f t="shared" si="3"/>
        <v>0</v>
      </c>
      <c r="H16" s="88">
        <f>'Sheet_2 Inputs &amp; Outputs (t)'!G52*$E16</f>
        <v>0</v>
      </c>
      <c r="I16" s="88">
        <f>'Sheet_2 Inputs &amp; Outputs (t)'!H52*($E16*((1+Inflation_rate)^I$2))</f>
        <v>0</v>
      </c>
      <c r="J16" s="88">
        <f>'Sheet_2 Inputs &amp; Outputs (t)'!I52*($E16*((1+Inflation_rate)^J$2))</f>
        <v>0</v>
      </c>
      <c r="K16" s="88">
        <f>'Sheet_2 Inputs &amp; Outputs (t)'!J52*($E16*((1+Inflation_rate)^K$2))</f>
        <v>0</v>
      </c>
      <c r="L16" s="88">
        <f>'Sheet_2 Inputs &amp; Outputs (t)'!K52*($E16*((1+Inflation_rate)^L$2))</f>
        <v>0</v>
      </c>
      <c r="M16" s="88">
        <f>'Sheet_2 Inputs &amp; Outputs (t)'!L52*($E16*((1+Inflation_rate)^M$2))</f>
        <v>0</v>
      </c>
      <c r="N16" s="88">
        <f>'Sheet_2 Inputs &amp; Outputs (t)'!M52*($E16*((1+Inflation_rate)^N$2))</f>
        <v>0</v>
      </c>
      <c r="O16" s="88">
        <f>'Sheet_2 Inputs &amp; Outputs (t)'!N52*($E16*((1+Inflation_rate)^O$2))</f>
        <v>0</v>
      </c>
      <c r="P16" s="88">
        <f>'Sheet_2 Inputs &amp; Outputs (t)'!O52*($E16*((1+Inflation_rate)^P$2))</f>
        <v>0</v>
      </c>
      <c r="Q16" s="88">
        <f>'Sheet_2 Inputs &amp; Outputs (t)'!P52*($E16*((1+Inflation_rate)^Q$2))</f>
        <v>0</v>
      </c>
      <c r="R16" s="88">
        <f>'Sheet_2 Inputs &amp; Outputs (t)'!Q52*($E16*((1+Inflation_rate)^R$2))</f>
        <v>0</v>
      </c>
      <c r="S16" s="88">
        <f>'Sheet_2 Inputs &amp; Outputs (t)'!R52*($E16*((1+Inflation_rate)^S$2))</f>
        <v>0</v>
      </c>
      <c r="T16" s="88">
        <f>'Sheet_2 Inputs &amp; Outputs (t)'!S52*($E16*((1+Inflation_rate)^T$2))</f>
        <v>0</v>
      </c>
      <c r="U16" s="88">
        <f>'Sheet_2 Inputs &amp; Outputs (t)'!T52*($E16*((1+Inflation_rate)^U$2))</f>
        <v>0</v>
      </c>
      <c r="V16" s="88">
        <f>'Sheet_2 Inputs &amp; Outputs (t)'!U52*($E16*((1+Inflation_rate)^V$2))</f>
        <v>0</v>
      </c>
      <c r="W16" s="88">
        <f>'Sheet_2 Inputs &amp; Outputs (t)'!V52*($E16*((1+Inflation_rate)^W$2))</f>
        <v>0</v>
      </c>
      <c r="X16" s="88">
        <f>'Sheet_2 Inputs &amp; Outputs (t)'!W52*($E16*((1+Inflation_rate)^X$2))</f>
        <v>0</v>
      </c>
      <c r="Y16" s="88">
        <f>'Sheet_2 Inputs &amp; Outputs (t)'!X52*($E16*((1+Inflation_rate)^Y$2))</f>
        <v>0</v>
      </c>
      <c r="Z16" s="88">
        <f>'Sheet_2 Inputs &amp; Outputs (t)'!Y52*($E16*((1+Inflation_rate)^Z$2))</f>
        <v>0</v>
      </c>
      <c r="AA16" s="88">
        <f>'Sheet_2 Inputs &amp; Outputs (t)'!Z52*($E16*((1+Inflation_rate)^AA$2))</f>
        <v>0</v>
      </c>
      <c r="AB16" s="88">
        <f>'Sheet_2 Inputs &amp; Outputs (t)'!AA52*($E16*((1+Inflation_rate)^AB$2))</f>
        <v>0</v>
      </c>
      <c r="AC16" s="88">
        <f>'Sheet_2 Inputs &amp; Outputs (t)'!AB52*($E16*((1+Inflation_rate)^AC$2))</f>
        <v>0</v>
      </c>
      <c r="AD16" s="88">
        <f>'Sheet_2 Inputs &amp; Outputs (t)'!AC52*($E16*((1+Inflation_rate)^AD$2))</f>
        <v>0</v>
      </c>
      <c r="AE16" s="88">
        <f>'Sheet_2 Inputs &amp; Outputs (t)'!AD52*($E16*((1+Inflation_rate)^AE$2))</f>
        <v>0</v>
      </c>
      <c r="AF16" s="88">
        <f>'Sheet_2 Inputs &amp; Outputs (t)'!AE52*($E16*((1+Inflation_rate)^AF$2))</f>
        <v>0</v>
      </c>
      <c r="AG16" s="88">
        <f>'Sheet_2 Inputs &amp; Outputs (t)'!AF52*($E16*((1+Inflation_rate)^AG$2))</f>
        <v>0</v>
      </c>
      <c r="AH16" s="88">
        <f>'Sheet_2 Inputs &amp; Outputs (t)'!AG52*($E16*((1+Inflation_rate)^AH$2))</f>
        <v>0</v>
      </c>
      <c r="AI16" s="88">
        <f>'Sheet_2 Inputs &amp; Outputs (t)'!AH52*($E16*((1+Inflation_rate)^AI$2))</f>
        <v>0</v>
      </c>
      <c r="AJ16" s="88">
        <f>'Sheet_2 Inputs &amp; Outputs (t)'!AI52*($E16*((1+Inflation_rate)^AJ$2))</f>
        <v>0</v>
      </c>
      <c r="AK16" s="88">
        <f>'Sheet_2 Inputs &amp; Outputs (t)'!AJ52*($E16*((1+Inflation_rate)^AK$2))</f>
        <v>0</v>
      </c>
      <c r="AL16" s="88">
        <f>'Sheet_2 Inputs &amp; Outputs (t)'!AK52*($E16*((1+Inflation_rate)^AL$2))</f>
        <v>0</v>
      </c>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64" s="291" customFormat="1" x14ac:dyDescent="0.3">
      <c r="A17" s="303">
        <f t="shared" si="1"/>
        <v>16.13000000000002</v>
      </c>
      <c r="B17" s="292" t="s">
        <v>185</v>
      </c>
      <c r="C17" s="294" t="str">
        <f>'Sheet_2 Inputs &amp; Outputs (t)'!C49</f>
        <v>Nil - going to landfill/Other?</v>
      </c>
      <c r="D17" s="263"/>
      <c r="E17" s="296">
        <v>0</v>
      </c>
      <c r="F17" s="298" t="s">
        <v>73</v>
      </c>
      <c r="G17" s="299">
        <f t="shared" si="3"/>
        <v>0</v>
      </c>
      <c r="H17" s="88">
        <f>'Sheet_2 Inputs &amp; Outputs (t)'!G53*$E17</f>
        <v>0</v>
      </c>
      <c r="I17" s="88">
        <f>'Sheet_2 Inputs &amp; Outputs (t)'!H53*($E17*((1+Inflation_rate)^I$2))</f>
        <v>0</v>
      </c>
      <c r="J17" s="88">
        <f>'Sheet_2 Inputs &amp; Outputs (t)'!I53*($E17*((1+Inflation_rate)^J$2))</f>
        <v>0</v>
      </c>
      <c r="K17" s="88">
        <f>'Sheet_2 Inputs &amp; Outputs (t)'!J53*($E17*((1+Inflation_rate)^K$2))</f>
        <v>0</v>
      </c>
      <c r="L17" s="88">
        <f>'Sheet_2 Inputs &amp; Outputs (t)'!K53*($E17*((1+Inflation_rate)^L$2))</f>
        <v>0</v>
      </c>
      <c r="M17" s="88">
        <f>'Sheet_2 Inputs &amp; Outputs (t)'!L53*($E17*((1+Inflation_rate)^M$2))</f>
        <v>0</v>
      </c>
      <c r="N17" s="88">
        <f>'Sheet_2 Inputs &amp; Outputs (t)'!M53*($E17*((1+Inflation_rate)^N$2))</f>
        <v>0</v>
      </c>
      <c r="O17" s="88">
        <f>'Sheet_2 Inputs &amp; Outputs (t)'!N53*($E17*((1+Inflation_rate)^O$2))</f>
        <v>0</v>
      </c>
      <c r="P17" s="88">
        <f>'Sheet_2 Inputs &amp; Outputs (t)'!O53*($E17*((1+Inflation_rate)^P$2))</f>
        <v>0</v>
      </c>
      <c r="Q17" s="88">
        <f>'Sheet_2 Inputs &amp; Outputs (t)'!P53*($E17*((1+Inflation_rate)^Q$2))</f>
        <v>0</v>
      </c>
      <c r="R17" s="88">
        <f>'Sheet_2 Inputs &amp; Outputs (t)'!Q53*($E17*((1+Inflation_rate)^R$2))</f>
        <v>0</v>
      </c>
      <c r="S17" s="88">
        <f>'Sheet_2 Inputs &amp; Outputs (t)'!R53*($E17*((1+Inflation_rate)^S$2))</f>
        <v>0</v>
      </c>
      <c r="T17" s="88">
        <f>'Sheet_2 Inputs &amp; Outputs (t)'!S53*($E17*((1+Inflation_rate)^T$2))</f>
        <v>0</v>
      </c>
      <c r="U17" s="88">
        <f>'Sheet_2 Inputs &amp; Outputs (t)'!T53*($E17*((1+Inflation_rate)^U$2))</f>
        <v>0</v>
      </c>
      <c r="V17" s="88">
        <f>'Sheet_2 Inputs &amp; Outputs (t)'!U53*($E17*((1+Inflation_rate)^V$2))</f>
        <v>0</v>
      </c>
      <c r="W17" s="88">
        <f>'Sheet_2 Inputs &amp; Outputs (t)'!V53*($E17*((1+Inflation_rate)^W$2))</f>
        <v>0</v>
      </c>
      <c r="X17" s="88">
        <f>'Sheet_2 Inputs &amp; Outputs (t)'!W53*($E17*((1+Inflation_rate)^X$2))</f>
        <v>0</v>
      </c>
      <c r="Y17" s="88">
        <f>'Sheet_2 Inputs &amp; Outputs (t)'!X53*($E17*((1+Inflation_rate)^Y$2))</f>
        <v>0</v>
      </c>
      <c r="Z17" s="88">
        <f>'Sheet_2 Inputs &amp; Outputs (t)'!Y53*($E17*((1+Inflation_rate)^Z$2))</f>
        <v>0</v>
      </c>
      <c r="AA17" s="88">
        <f>'Sheet_2 Inputs &amp; Outputs (t)'!Z53*($E17*((1+Inflation_rate)^AA$2))</f>
        <v>0</v>
      </c>
      <c r="AB17" s="88">
        <f>'Sheet_2 Inputs &amp; Outputs (t)'!AA53*($E17*((1+Inflation_rate)^AB$2))</f>
        <v>0</v>
      </c>
      <c r="AC17" s="88">
        <f>'Sheet_2 Inputs &amp; Outputs (t)'!AB53*($E17*((1+Inflation_rate)^AC$2))</f>
        <v>0</v>
      </c>
      <c r="AD17" s="88">
        <f>'Sheet_2 Inputs &amp; Outputs (t)'!AC53*($E17*((1+Inflation_rate)^AD$2))</f>
        <v>0</v>
      </c>
      <c r="AE17" s="88">
        <f>'Sheet_2 Inputs &amp; Outputs (t)'!AD53*($E17*((1+Inflation_rate)^AE$2))</f>
        <v>0</v>
      </c>
      <c r="AF17" s="88">
        <f>'Sheet_2 Inputs &amp; Outputs (t)'!AE53*($E17*((1+Inflation_rate)^AF$2))</f>
        <v>0</v>
      </c>
      <c r="AG17" s="88">
        <f>'Sheet_2 Inputs &amp; Outputs (t)'!AF53*($E17*((1+Inflation_rate)^AG$2))</f>
        <v>0</v>
      </c>
      <c r="AH17" s="88">
        <f>'Sheet_2 Inputs &amp; Outputs (t)'!AG53*($E17*((1+Inflation_rate)^AH$2))</f>
        <v>0</v>
      </c>
      <c r="AI17" s="88">
        <f>'Sheet_2 Inputs &amp; Outputs (t)'!AH53*($E17*((1+Inflation_rate)^AI$2))</f>
        <v>0</v>
      </c>
      <c r="AJ17" s="88">
        <f>'Sheet_2 Inputs &amp; Outputs (t)'!AI53*($E17*((1+Inflation_rate)^AJ$2))</f>
        <v>0</v>
      </c>
      <c r="AK17" s="88">
        <f>'Sheet_2 Inputs &amp; Outputs (t)'!AJ53*($E17*((1+Inflation_rate)^AK$2))</f>
        <v>0</v>
      </c>
      <c r="AL17" s="88">
        <f>'Sheet_2 Inputs &amp; Outputs (t)'!AK53*($E17*((1+Inflation_rate)^AL$2))</f>
        <v>0</v>
      </c>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s="2" customFormat="1" ht="13.5" thickBot="1" x14ac:dyDescent="0.35">
      <c r="A18" s="303">
        <f t="shared" si="1"/>
        <v>16.140000000000022</v>
      </c>
      <c r="B18" s="292" t="s">
        <v>186</v>
      </c>
      <c r="C18" s="294" t="str">
        <f>'Sheet_2 Inputs &amp; Outputs (t)'!C50</f>
        <v>Nil - going to landfill/Other?</v>
      </c>
      <c r="D18" s="72"/>
      <c r="E18" s="296">
        <v>0</v>
      </c>
      <c r="F18" s="77" t="s">
        <v>73</v>
      </c>
      <c r="G18" s="89">
        <f t="shared" si="2"/>
        <v>0</v>
      </c>
      <c r="H18" s="88">
        <f>'Sheet_2 Inputs &amp; Outputs (t)'!G50*$E18</f>
        <v>0</v>
      </c>
      <c r="I18" s="88">
        <f>'Sheet_2 Inputs &amp; Outputs (t)'!H50*($E18*((1+Inflation_rate)^I$2))</f>
        <v>0</v>
      </c>
      <c r="J18" s="88">
        <f>'Sheet_2 Inputs &amp; Outputs (t)'!I50*($E18*((1+Inflation_rate)^J$2))</f>
        <v>0</v>
      </c>
      <c r="K18" s="88">
        <f>'Sheet_2 Inputs &amp; Outputs (t)'!J50*($E18*((1+Inflation_rate)^K$2))</f>
        <v>0</v>
      </c>
      <c r="L18" s="88">
        <f>'Sheet_2 Inputs &amp; Outputs (t)'!K50*($E18*((1+Inflation_rate)^L$2))</f>
        <v>0</v>
      </c>
      <c r="M18" s="88">
        <f>'Sheet_2 Inputs &amp; Outputs (t)'!L50*($E18*((1+Inflation_rate)^M$2))</f>
        <v>0</v>
      </c>
      <c r="N18" s="88">
        <f>'Sheet_2 Inputs &amp; Outputs (t)'!M50*($E18*((1+Inflation_rate)^N$2))</f>
        <v>0</v>
      </c>
      <c r="O18" s="88">
        <f>'Sheet_2 Inputs &amp; Outputs (t)'!N50*($E18*((1+Inflation_rate)^O$2))</f>
        <v>0</v>
      </c>
      <c r="P18" s="88">
        <f>'Sheet_2 Inputs &amp; Outputs (t)'!O50*($E18*((1+Inflation_rate)^P$2))</f>
        <v>0</v>
      </c>
      <c r="Q18" s="88">
        <f>'Sheet_2 Inputs &amp; Outputs (t)'!P50*($E18*((1+Inflation_rate)^Q$2))</f>
        <v>0</v>
      </c>
      <c r="R18" s="88">
        <f>'Sheet_2 Inputs &amp; Outputs (t)'!Q50*($E18*((1+Inflation_rate)^R$2))</f>
        <v>0</v>
      </c>
      <c r="S18" s="88">
        <f>'Sheet_2 Inputs &amp; Outputs (t)'!R50*($E18*((1+Inflation_rate)^S$2))</f>
        <v>0</v>
      </c>
      <c r="T18" s="88">
        <f>'Sheet_2 Inputs &amp; Outputs (t)'!S50*($E18*((1+Inflation_rate)^T$2))</f>
        <v>0</v>
      </c>
      <c r="U18" s="88">
        <f>'Sheet_2 Inputs &amp; Outputs (t)'!T50*($E18*((1+Inflation_rate)^U$2))</f>
        <v>0</v>
      </c>
      <c r="V18" s="88">
        <f>'Sheet_2 Inputs &amp; Outputs (t)'!U50*($E18*((1+Inflation_rate)^V$2))</f>
        <v>0</v>
      </c>
      <c r="W18" s="88">
        <f>'Sheet_2 Inputs &amp; Outputs (t)'!V50*($E18*((1+Inflation_rate)^W$2))</f>
        <v>0</v>
      </c>
      <c r="X18" s="88">
        <f>'Sheet_2 Inputs &amp; Outputs (t)'!W50*($E18*((1+Inflation_rate)^X$2))</f>
        <v>0</v>
      </c>
      <c r="Y18" s="88">
        <f>'Sheet_2 Inputs &amp; Outputs (t)'!X50*($E18*((1+Inflation_rate)^Y$2))</f>
        <v>0</v>
      </c>
      <c r="Z18" s="88">
        <f>'Sheet_2 Inputs &amp; Outputs (t)'!Y50*($E18*((1+Inflation_rate)^Z$2))</f>
        <v>0</v>
      </c>
      <c r="AA18" s="88">
        <f>'Sheet_2 Inputs &amp; Outputs (t)'!Z50*($E18*((1+Inflation_rate)^AA$2))</f>
        <v>0</v>
      </c>
      <c r="AB18" s="88">
        <f>'Sheet_2 Inputs &amp; Outputs (t)'!AA50*($E18*((1+Inflation_rate)^AB$2))</f>
        <v>0</v>
      </c>
      <c r="AC18" s="88">
        <f>'Sheet_2 Inputs &amp; Outputs (t)'!AB50*($E18*((1+Inflation_rate)^AC$2))</f>
        <v>0</v>
      </c>
      <c r="AD18" s="88">
        <f>'Sheet_2 Inputs &amp; Outputs (t)'!AC50*($E18*((1+Inflation_rate)^AD$2))</f>
        <v>0</v>
      </c>
      <c r="AE18" s="88">
        <f>'Sheet_2 Inputs &amp; Outputs (t)'!AD50*($E18*((1+Inflation_rate)^AE$2))</f>
        <v>0</v>
      </c>
      <c r="AF18" s="88">
        <f>'Sheet_2 Inputs &amp; Outputs (t)'!AE50*($E18*((1+Inflation_rate)^AF$2))</f>
        <v>0</v>
      </c>
      <c r="AG18" s="88">
        <f>'Sheet_2 Inputs &amp; Outputs (t)'!AF50*($E18*((1+Inflation_rate)^AG$2))</f>
        <v>0</v>
      </c>
      <c r="AH18" s="88">
        <f>'Sheet_2 Inputs &amp; Outputs (t)'!AG50*($E18*((1+Inflation_rate)^AH$2))</f>
        <v>0</v>
      </c>
      <c r="AI18" s="88">
        <f>'Sheet_2 Inputs &amp; Outputs (t)'!AH50*($E18*((1+Inflation_rate)^AI$2))</f>
        <v>0</v>
      </c>
      <c r="AJ18" s="88">
        <f>'Sheet_2 Inputs &amp; Outputs (t)'!AI50*($E18*((1+Inflation_rate)^AJ$2))</f>
        <v>0</v>
      </c>
      <c r="AK18" s="88">
        <f>'Sheet_2 Inputs &amp; Outputs (t)'!AJ50*($E18*((1+Inflation_rate)^AK$2))</f>
        <v>0</v>
      </c>
      <c r="AL18" s="88">
        <f>'Sheet_2 Inputs &amp; Outputs (t)'!AK50*($E18*((1+Inflation_rate)^AL$2))</f>
        <v>0</v>
      </c>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1:64" s="2" customFormat="1" ht="15" thickBot="1" x14ac:dyDescent="0.35">
      <c r="A19" s="28"/>
      <c r="B19" s="29" t="s">
        <v>97</v>
      </c>
      <c r="C19" s="56"/>
      <c r="D19" s="56"/>
      <c r="E19" s="30"/>
      <c r="F19" s="80" t="s">
        <v>73</v>
      </c>
      <c r="G19" s="90">
        <f>SUM(H19:AL19)</f>
        <v>0</v>
      </c>
      <c r="H19" s="91">
        <f t="shared" ref="H19:AL19" si="4">SUM(H5:H18)</f>
        <v>0</v>
      </c>
      <c r="I19" s="91">
        <f>SUM(I5:I18)</f>
        <v>0</v>
      </c>
      <c r="J19" s="91">
        <f t="shared" si="4"/>
        <v>0</v>
      </c>
      <c r="K19" s="91">
        <f t="shared" si="4"/>
        <v>0</v>
      </c>
      <c r="L19" s="91">
        <f t="shared" si="4"/>
        <v>0</v>
      </c>
      <c r="M19" s="91">
        <f t="shared" si="4"/>
        <v>0</v>
      </c>
      <c r="N19" s="91">
        <f t="shared" si="4"/>
        <v>0</v>
      </c>
      <c r="O19" s="91">
        <f t="shared" si="4"/>
        <v>0</v>
      </c>
      <c r="P19" s="91">
        <f t="shared" si="4"/>
        <v>0</v>
      </c>
      <c r="Q19" s="91">
        <f t="shared" si="4"/>
        <v>0</v>
      </c>
      <c r="R19" s="91">
        <f t="shared" si="4"/>
        <v>0</v>
      </c>
      <c r="S19" s="91">
        <f t="shared" si="4"/>
        <v>0</v>
      </c>
      <c r="T19" s="91">
        <f t="shared" si="4"/>
        <v>0</v>
      </c>
      <c r="U19" s="91">
        <f t="shared" si="4"/>
        <v>0</v>
      </c>
      <c r="V19" s="91">
        <f t="shared" si="4"/>
        <v>0</v>
      </c>
      <c r="W19" s="91">
        <f t="shared" si="4"/>
        <v>0</v>
      </c>
      <c r="X19" s="91">
        <f t="shared" si="4"/>
        <v>0</v>
      </c>
      <c r="Y19" s="91">
        <f t="shared" si="4"/>
        <v>0</v>
      </c>
      <c r="Z19" s="91">
        <f t="shared" si="4"/>
        <v>0</v>
      </c>
      <c r="AA19" s="91">
        <f t="shared" si="4"/>
        <v>0</v>
      </c>
      <c r="AB19" s="91">
        <f t="shared" si="4"/>
        <v>0</v>
      </c>
      <c r="AC19" s="91">
        <f t="shared" si="4"/>
        <v>0</v>
      </c>
      <c r="AD19" s="91">
        <f t="shared" si="4"/>
        <v>0</v>
      </c>
      <c r="AE19" s="91">
        <f t="shared" si="4"/>
        <v>0</v>
      </c>
      <c r="AF19" s="91">
        <f t="shared" si="4"/>
        <v>0</v>
      </c>
      <c r="AG19" s="91">
        <f t="shared" si="4"/>
        <v>0</v>
      </c>
      <c r="AH19" s="91">
        <f t="shared" si="4"/>
        <v>0</v>
      </c>
      <c r="AI19" s="91">
        <f t="shared" si="4"/>
        <v>0</v>
      </c>
      <c r="AJ19" s="91">
        <f t="shared" si="4"/>
        <v>0</v>
      </c>
      <c r="AK19" s="91">
        <f t="shared" si="4"/>
        <v>0</v>
      </c>
      <c r="AL19" s="91">
        <f t="shared" si="4"/>
        <v>0</v>
      </c>
    </row>
    <row r="20" spans="1:64" s="1" customFormat="1" ht="14.5" x14ac:dyDescent="0.3">
      <c r="A20" s="34"/>
      <c r="B20" s="42"/>
      <c r="C20" s="68"/>
      <c r="D20" s="68"/>
      <c r="E20" s="27"/>
      <c r="F20" s="92"/>
      <c r="G20" s="92"/>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1:64" s="35" customFormat="1" ht="13.5" thickBot="1" x14ac:dyDescent="0.35">
      <c r="A21" s="47">
        <v>17</v>
      </c>
      <c r="B21" s="32" t="s">
        <v>103</v>
      </c>
      <c r="C21" s="32"/>
      <c r="D21" s="32"/>
      <c r="E21" s="61" t="s">
        <v>96</v>
      </c>
      <c r="F21" s="79"/>
      <c r="G21" s="123" t="s">
        <v>94</v>
      </c>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row>
    <row r="22" spans="1:64" s="2" customFormat="1" ht="26" x14ac:dyDescent="0.3">
      <c r="A22" s="120">
        <f>A21+0.01</f>
        <v>17.010000000000002</v>
      </c>
      <c r="B22" s="28" t="s">
        <v>60</v>
      </c>
      <c r="C22" s="65" t="str">
        <f>'Sheet_2 Inputs &amp; Outputs (t)'!C58</f>
        <v>Paper</v>
      </c>
      <c r="D22" s="295" t="s">
        <v>208</v>
      </c>
      <c r="E22" s="73">
        <v>12</v>
      </c>
      <c r="F22" s="77" t="s">
        <v>73</v>
      </c>
      <c r="G22" s="87">
        <f>SUM(H22:AL22)</f>
        <v>0</v>
      </c>
      <c r="H22" s="88">
        <f>'Sheet_2 Inputs &amp; Outputs (t)'!G58*$E22</f>
        <v>0</v>
      </c>
      <c r="I22" s="88">
        <f>'Sheet_2 Inputs &amp; Outputs (t)'!H58*($E22*((1+Inflation_rate)^I$2))</f>
        <v>0</v>
      </c>
      <c r="J22" s="88">
        <f>'Sheet_2 Inputs &amp; Outputs (t)'!I58*($E22*((1+Inflation_rate)^J$2))</f>
        <v>0</v>
      </c>
      <c r="K22" s="88">
        <f>'Sheet_2 Inputs &amp; Outputs (t)'!J58*($E22*((1+Inflation_rate)^K$2))</f>
        <v>0</v>
      </c>
      <c r="L22" s="88">
        <f>'Sheet_2 Inputs &amp; Outputs (t)'!K58*($E22*((1+Inflation_rate)^L$2))</f>
        <v>0</v>
      </c>
      <c r="M22" s="88">
        <f>'Sheet_2 Inputs &amp; Outputs (t)'!L58*($E22*((1+Inflation_rate)^M$2))</f>
        <v>0</v>
      </c>
      <c r="N22" s="88">
        <f>'Sheet_2 Inputs &amp; Outputs (t)'!M58*($E22*((1+Inflation_rate)^N$2))</f>
        <v>0</v>
      </c>
      <c r="O22" s="88">
        <f>'Sheet_2 Inputs &amp; Outputs (t)'!N58*($E22*((1+Inflation_rate)^O$2))</f>
        <v>0</v>
      </c>
      <c r="P22" s="88">
        <f>'Sheet_2 Inputs &amp; Outputs (t)'!O58*($E22*((1+Inflation_rate)^P$2))</f>
        <v>0</v>
      </c>
      <c r="Q22" s="88">
        <f>'Sheet_2 Inputs &amp; Outputs (t)'!P58*($E22*((1+Inflation_rate)^Q$2))</f>
        <v>0</v>
      </c>
      <c r="R22" s="88">
        <f>'Sheet_2 Inputs &amp; Outputs (t)'!Q58*($E22*((1+Inflation_rate)^R$2))</f>
        <v>0</v>
      </c>
      <c r="S22" s="88">
        <f>'Sheet_2 Inputs &amp; Outputs (t)'!R58*($E22*((1+Inflation_rate)^S$2))</f>
        <v>0</v>
      </c>
      <c r="T22" s="88">
        <f>'Sheet_2 Inputs &amp; Outputs (t)'!S58*($E22*((1+Inflation_rate)^T$2))</f>
        <v>0</v>
      </c>
      <c r="U22" s="88">
        <f>'Sheet_2 Inputs &amp; Outputs (t)'!T58*($E22*((1+Inflation_rate)^U$2))</f>
        <v>0</v>
      </c>
      <c r="V22" s="88">
        <f>'Sheet_2 Inputs &amp; Outputs (t)'!U58*($E22*((1+Inflation_rate)^V$2))</f>
        <v>0</v>
      </c>
      <c r="W22" s="88">
        <f>'Sheet_2 Inputs &amp; Outputs (t)'!V58*($E22*((1+Inflation_rate)^W$2))</f>
        <v>0</v>
      </c>
      <c r="X22" s="88">
        <f>'Sheet_2 Inputs &amp; Outputs (t)'!W58*($E22*((1+Inflation_rate)^X$2))</f>
        <v>0</v>
      </c>
      <c r="Y22" s="88">
        <f>'Sheet_2 Inputs &amp; Outputs (t)'!X58*($E22*((1+Inflation_rate)^Y$2))</f>
        <v>0</v>
      </c>
      <c r="Z22" s="88">
        <f>'Sheet_2 Inputs &amp; Outputs (t)'!Y58*($E22*((1+Inflation_rate)^Z$2))</f>
        <v>0</v>
      </c>
      <c r="AA22" s="88">
        <f>'Sheet_2 Inputs &amp; Outputs (t)'!Z58*($E22*((1+Inflation_rate)^AA$2))</f>
        <v>0</v>
      </c>
      <c r="AB22" s="88">
        <f>'Sheet_2 Inputs &amp; Outputs (t)'!AA58*($E22*((1+Inflation_rate)^AB$2))</f>
        <v>0</v>
      </c>
      <c r="AC22" s="88">
        <f>'Sheet_2 Inputs &amp; Outputs (t)'!AB58*($E22*((1+Inflation_rate)^AC$2))</f>
        <v>0</v>
      </c>
      <c r="AD22" s="88">
        <f>'Sheet_2 Inputs &amp; Outputs (t)'!AC58*($E22*((1+Inflation_rate)^AD$2))</f>
        <v>0</v>
      </c>
      <c r="AE22" s="88">
        <f>'Sheet_2 Inputs &amp; Outputs (t)'!AD58*($E22*((1+Inflation_rate)^AE$2))</f>
        <v>0</v>
      </c>
      <c r="AF22" s="88">
        <f>'Sheet_2 Inputs &amp; Outputs (t)'!AE58*($E22*((1+Inflation_rate)^AF$2))</f>
        <v>0</v>
      </c>
      <c r="AG22" s="88">
        <f>'Sheet_2 Inputs &amp; Outputs (t)'!AF58*($E22*((1+Inflation_rate)^AG$2))</f>
        <v>0</v>
      </c>
      <c r="AH22" s="88">
        <f>'Sheet_2 Inputs &amp; Outputs (t)'!AG58*($E22*((1+Inflation_rate)^AH$2))</f>
        <v>0</v>
      </c>
      <c r="AI22" s="88">
        <f>'Sheet_2 Inputs &amp; Outputs (t)'!AH58*($E22*((1+Inflation_rate)^AI$2))</f>
        <v>0</v>
      </c>
      <c r="AJ22" s="88">
        <f>'Sheet_2 Inputs &amp; Outputs (t)'!AI58*($E22*((1+Inflation_rate)^AJ$2))</f>
        <v>0</v>
      </c>
      <c r="AK22" s="88">
        <f>'Sheet_2 Inputs &amp; Outputs (t)'!AJ58*($E22*((1+Inflation_rate)^AK$2))</f>
        <v>0</v>
      </c>
      <c r="AL22" s="88">
        <f>'Sheet_2 Inputs &amp; Outputs (t)'!AK58*($E22*((1+Inflation_rate)^AL$2))</f>
        <v>0</v>
      </c>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row>
    <row r="23" spans="1:64" s="2" customFormat="1" x14ac:dyDescent="0.3">
      <c r="A23" s="120">
        <f t="shared" ref="A23:A35" si="5">A22+0.01</f>
        <v>17.020000000000003</v>
      </c>
      <c r="B23" s="28" t="s">
        <v>61</v>
      </c>
      <c r="C23" s="65" t="str">
        <f>'Sheet_2 Inputs &amp; Outputs (t)'!C59</f>
        <v>Cardboard</v>
      </c>
      <c r="D23" s="70"/>
      <c r="E23" s="74">
        <v>0</v>
      </c>
      <c r="F23" s="77" t="s">
        <v>73</v>
      </c>
      <c r="G23" s="89">
        <f t="shared" ref="G23:G35" si="6">SUM(H23:AL23)</f>
        <v>0</v>
      </c>
      <c r="H23" s="88">
        <f>'Sheet_2 Inputs &amp; Outputs (t)'!G59*$E23</f>
        <v>0</v>
      </c>
      <c r="I23" s="88">
        <f>'Sheet_2 Inputs &amp; Outputs (t)'!H59*($E23*((1+Inflation_rate)^I$2))</f>
        <v>0</v>
      </c>
      <c r="J23" s="88">
        <f>'Sheet_2 Inputs &amp; Outputs (t)'!I59*($E23*((1+Inflation_rate)^J$2))</f>
        <v>0</v>
      </c>
      <c r="K23" s="88">
        <f>'Sheet_2 Inputs &amp; Outputs (t)'!J59*($E23*((1+Inflation_rate)^K$2))</f>
        <v>0</v>
      </c>
      <c r="L23" s="88">
        <f>'Sheet_2 Inputs &amp; Outputs (t)'!K59*($E23*((1+Inflation_rate)^L$2))</f>
        <v>0</v>
      </c>
      <c r="M23" s="88">
        <f>'Sheet_2 Inputs &amp; Outputs (t)'!L59*($E23*((1+Inflation_rate)^M$2))</f>
        <v>0</v>
      </c>
      <c r="N23" s="88">
        <f>'Sheet_2 Inputs &amp; Outputs (t)'!M59*($E23*((1+Inflation_rate)^N$2))</f>
        <v>0</v>
      </c>
      <c r="O23" s="88">
        <f>'Sheet_2 Inputs &amp; Outputs (t)'!N59*($E23*((1+Inflation_rate)^O$2))</f>
        <v>0</v>
      </c>
      <c r="P23" s="88">
        <f>'Sheet_2 Inputs &amp; Outputs (t)'!O59*($E23*((1+Inflation_rate)^P$2))</f>
        <v>0</v>
      </c>
      <c r="Q23" s="88">
        <f>'Sheet_2 Inputs &amp; Outputs (t)'!P59*($E23*((1+Inflation_rate)^Q$2))</f>
        <v>0</v>
      </c>
      <c r="R23" s="88">
        <f>'Sheet_2 Inputs &amp; Outputs (t)'!Q59*($E23*((1+Inflation_rate)^R$2))</f>
        <v>0</v>
      </c>
      <c r="S23" s="88">
        <f>'Sheet_2 Inputs &amp; Outputs (t)'!R59*($E23*((1+Inflation_rate)^S$2))</f>
        <v>0</v>
      </c>
      <c r="T23" s="88">
        <f>'Sheet_2 Inputs &amp; Outputs (t)'!S59*($E23*((1+Inflation_rate)^T$2))</f>
        <v>0</v>
      </c>
      <c r="U23" s="88">
        <f>'Sheet_2 Inputs &amp; Outputs (t)'!T59*($E23*((1+Inflation_rate)^U$2))</f>
        <v>0</v>
      </c>
      <c r="V23" s="88">
        <f>'Sheet_2 Inputs &amp; Outputs (t)'!U59*($E23*((1+Inflation_rate)^V$2))</f>
        <v>0</v>
      </c>
      <c r="W23" s="88">
        <f>'Sheet_2 Inputs &amp; Outputs (t)'!V59*($E23*((1+Inflation_rate)^W$2))</f>
        <v>0</v>
      </c>
      <c r="X23" s="88">
        <f>'Sheet_2 Inputs &amp; Outputs (t)'!W59*($E23*((1+Inflation_rate)^X$2))</f>
        <v>0</v>
      </c>
      <c r="Y23" s="88">
        <f>'Sheet_2 Inputs &amp; Outputs (t)'!X59*($E23*((1+Inflation_rate)^Y$2))</f>
        <v>0</v>
      </c>
      <c r="Z23" s="88">
        <f>'Sheet_2 Inputs &amp; Outputs (t)'!Y59*($E23*((1+Inflation_rate)^Z$2))</f>
        <v>0</v>
      </c>
      <c r="AA23" s="88">
        <f>'Sheet_2 Inputs &amp; Outputs (t)'!Z59*($E23*((1+Inflation_rate)^AA$2))</f>
        <v>0</v>
      </c>
      <c r="AB23" s="88">
        <f>'Sheet_2 Inputs &amp; Outputs (t)'!AA59*($E23*((1+Inflation_rate)^AB$2))</f>
        <v>0</v>
      </c>
      <c r="AC23" s="88">
        <f>'Sheet_2 Inputs &amp; Outputs (t)'!AB59*($E23*((1+Inflation_rate)^AC$2))</f>
        <v>0</v>
      </c>
      <c r="AD23" s="88">
        <f>'Sheet_2 Inputs &amp; Outputs (t)'!AC59*($E23*((1+Inflation_rate)^AD$2))</f>
        <v>0</v>
      </c>
      <c r="AE23" s="88">
        <f>'Sheet_2 Inputs &amp; Outputs (t)'!AD59*($E23*((1+Inflation_rate)^AE$2))</f>
        <v>0</v>
      </c>
      <c r="AF23" s="88">
        <f>'Sheet_2 Inputs &amp; Outputs (t)'!AE59*($E23*((1+Inflation_rate)^AF$2))</f>
        <v>0</v>
      </c>
      <c r="AG23" s="88">
        <f>'Sheet_2 Inputs &amp; Outputs (t)'!AF59*($E23*((1+Inflation_rate)^AG$2))</f>
        <v>0</v>
      </c>
      <c r="AH23" s="88">
        <f>'Sheet_2 Inputs &amp; Outputs (t)'!AG59*($E23*((1+Inflation_rate)^AH$2))</f>
        <v>0</v>
      </c>
      <c r="AI23" s="88">
        <f>'Sheet_2 Inputs &amp; Outputs (t)'!AH59*($E23*((1+Inflation_rate)^AI$2))</f>
        <v>0</v>
      </c>
      <c r="AJ23" s="88">
        <f>'Sheet_2 Inputs &amp; Outputs (t)'!AI59*($E23*((1+Inflation_rate)^AJ$2))</f>
        <v>0</v>
      </c>
      <c r="AK23" s="88">
        <f>'Sheet_2 Inputs &amp; Outputs (t)'!AJ59*($E23*((1+Inflation_rate)^AK$2))</f>
        <v>0</v>
      </c>
      <c r="AL23" s="88">
        <f>'Sheet_2 Inputs &amp; Outputs (t)'!AK59*($E23*((1+Inflation_rate)^AL$2))</f>
        <v>0</v>
      </c>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s="2" customFormat="1" x14ac:dyDescent="0.3">
      <c r="A24" s="120">
        <f t="shared" si="5"/>
        <v>17.030000000000005</v>
      </c>
      <c r="B24" s="28" t="s">
        <v>62</v>
      </c>
      <c r="C24" s="65" t="str">
        <f>'Sheet_2 Inputs &amp; Outputs (t)'!C60</f>
        <v>Plastic</v>
      </c>
      <c r="D24" s="70"/>
      <c r="E24" s="74">
        <v>0</v>
      </c>
      <c r="F24" s="77" t="s">
        <v>73</v>
      </c>
      <c r="G24" s="89">
        <f t="shared" ref="G24:G28" si="7">SUM(H24:AL24)</f>
        <v>0</v>
      </c>
      <c r="H24" s="88">
        <f>'Sheet_2 Inputs &amp; Outputs (t)'!G60*$E24</f>
        <v>0</v>
      </c>
      <c r="I24" s="88">
        <f>'Sheet_2 Inputs &amp; Outputs (t)'!H60*($E24*((1+Inflation_rate)^I$2))</f>
        <v>0</v>
      </c>
      <c r="J24" s="88">
        <f>'Sheet_2 Inputs &amp; Outputs (t)'!I60*($E24*((1+Inflation_rate)^J$2))</f>
        <v>0</v>
      </c>
      <c r="K24" s="88">
        <f>'Sheet_2 Inputs &amp; Outputs (t)'!J60*($E24*((1+Inflation_rate)^K$2))</f>
        <v>0</v>
      </c>
      <c r="L24" s="88">
        <f>'Sheet_2 Inputs &amp; Outputs (t)'!K60*($E24*((1+Inflation_rate)^L$2))</f>
        <v>0</v>
      </c>
      <c r="M24" s="88">
        <f>'Sheet_2 Inputs &amp; Outputs (t)'!L60*($E24*((1+Inflation_rate)^M$2))</f>
        <v>0</v>
      </c>
      <c r="N24" s="88">
        <f>'Sheet_2 Inputs &amp; Outputs (t)'!M60*($E24*((1+Inflation_rate)^N$2))</f>
        <v>0</v>
      </c>
      <c r="O24" s="88">
        <f>'Sheet_2 Inputs &amp; Outputs (t)'!N60*($E24*((1+Inflation_rate)^O$2))</f>
        <v>0</v>
      </c>
      <c r="P24" s="88">
        <f>'Sheet_2 Inputs &amp; Outputs (t)'!O60*($E24*((1+Inflation_rate)^P$2))</f>
        <v>0</v>
      </c>
      <c r="Q24" s="88">
        <f>'Sheet_2 Inputs &amp; Outputs (t)'!P60*($E24*((1+Inflation_rate)^Q$2))</f>
        <v>0</v>
      </c>
      <c r="R24" s="88">
        <f>'Sheet_2 Inputs &amp; Outputs (t)'!Q60*($E24*((1+Inflation_rate)^R$2))</f>
        <v>0</v>
      </c>
      <c r="S24" s="88">
        <f>'Sheet_2 Inputs &amp; Outputs (t)'!R60*($E24*((1+Inflation_rate)^S$2))</f>
        <v>0</v>
      </c>
      <c r="T24" s="88">
        <f>'Sheet_2 Inputs &amp; Outputs (t)'!S60*($E24*((1+Inflation_rate)^T$2))</f>
        <v>0</v>
      </c>
      <c r="U24" s="88">
        <f>'Sheet_2 Inputs &amp; Outputs (t)'!T60*($E24*((1+Inflation_rate)^U$2))</f>
        <v>0</v>
      </c>
      <c r="V24" s="88">
        <f>'Sheet_2 Inputs &amp; Outputs (t)'!U60*($E24*((1+Inflation_rate)^V$2))</f>
        <v>0</v>
      </c>
      <c r="W24" s="88">
        <f>'Sheet_2 Inputs &amp; Outputs (t)'!V60*($E24*((1+Inflation_rate)^W$2))</f>
        <v>0</v>
      </c>
      <c r="X24" s="88">
        <f>'Sheet_2 Inputs &amp; Outputs (t)'!W60*($E24*((1+Inflation_rate)^X$2))</f>
        <v>0</v>
      </c>
      <c r="Y24" s="88">
        <f>'Sheet_2 Inputs &amp; Outputs (t)'!X60*($E24*((1+Inflation_rate)^Y$2))</f>
        <v>0</v>
      </c>
      <c r="Z24" s="88">
        <f>'Sheet_2 Inputs &amp; Outputs (t)'!Y60*($E24*((1+Inflation_rate)^Z$2))</f>
        <v>0</v>
      </c>
      <c r="AA24" s="88">
        <f>'Sheet_2 Inputs &amp; Outputs (t)'!Z60*($E24*((1+Inflation_rate)^AA$2))</f>
        <v>0</v>
      </c>
      <c r="AB24" s="88">
        <f>'Sheet_2 Inputs &amp; Outputs (t)'!AA60*($E24*((1+Inflation_rate)^AB$2))</f>
        <v>0</v>
      </c>
      <c r="AC24" s="88">
        <f>'Sheet_2 Inputs &amp; Outputs (t)'!AB60*($E24*((1+Inflation_rate)^AC$2))</f>
        <v>0</v>
      </c>
      <c r="AD24" s="88">
        <f>'Sheet_2 Inputs &amp; Outputs (t)'!AC60*($E24*((1+Inflation_rate)^AD$2))</f>
        <v>0</v>
      </c>
      <c r="AE24" s="88">
        <f>'Sheet_2 Inputs &amp; Outputs (t)'!AD60*($E24*((1+Inflation_rate)^AE$2))</f>
        <v>0</v>
      </c>
      <c r="AF24" s="88">
        <f>'Sheet_2 Inputs &amp; Outputs (t)'!AE60*($E24*((1+Inflation_rate)^AF$2))</f>
        <v>0</v>
      </c>
      <c r="AG24" s="88">
        <f>'Sheet_2 Inputs &amp; Outputs (t)'!AF60*($E24*((1+Inflation_rate)^AG$2))</f>
        <v>0</v>
      </c>
      <c r="AH24" s="88">
        <f>'Sheet_2 Inputs &amp; Outputs (t)'!AG60*($E24*((1+Inflation_rate)^AH$2))</f>
        <v>0</v>
      </c>
      <c r="AI24" s="88">
        <f>'Sheet_2 Inputs &amp; Outputs (t)'!AH60*($E24*((1+Inflation_rate)^AI$2))</f>
        <v>0</v>
      </c>
      <c r="AJ24" s="88">
        <f>'Sheet_2 Inputs &amp; Outputs (t)'!AI60*($E24*((1+Inflation_rate)^AJ$2))</f>
        <v>0</v>
      </c>
      <c r="AK24" s="88">
        <f>'Sheet_2 Inputs &amp; Outputs (t)'!AJ60*($E24*((1+Inflation_rate)^AK$2))</f>
        <v>0</v>
      </c>
      <c r="AL24" s="88">
        <f>'Sheet_2 Inputs &amp; Outputs (t)'!AK60*($E24*((1+Inflation_rate)^AL$2))</f>
        <v>0</v>
      </c>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row>
    <row r="25" spans="1:64" s="2" customFormat="1" x14ac:dyDescent="0.3">
      <c r="A25" s="120">
        <f t="shared" si="5"/>
        <v>17.040000000000006</v>
      </c>
      <c r="B25" s="28" t="s">
        <v>63</v>
      </c>
      <c r="C25" s="65" t="str">
        <f>'Sheet_2 Inputs &amp; Outputs (t)'!C61</f>
        <v>Glass</v>
      </c>
      <c r="D25" s="70"/>
      <c r="E25" s="74">
        <v>0</v>
      </c>
      <c r="F25" s="77" t="s">
        <v>73</v>
      </c>
      <c r="G25" s="89">
        <f t="shared" si="7"/>
        <v>0</v>
      </c>
      <c r="H25" s="88">
        <f>'Sheet_2 Inputs &amp; Outputs (t)'!G61*$E25</f>
        <v>0</v>
      </c>
      <c r="I25" s="88">
        <f>'Sheet_2 Inputs &amp; Outputs (t)'!H61*($E25*((1+Inflation_rate)^I$2))</f>
        <v>0</v>
      </c>
      <c r="J25" s="88">
        <f>'Sheet_2 Inputs &amp; Outputs (t)'!I61*($E25*((1+Inflation_rate)^J$2))</f>
        <v>0</v>
      </c>
      <c r="K25" s="88">
        <f>'Sheet_2 Inputs &amp; Outputs (t)'!J61*($E25*((1+Inflation_rate)^K$2))</f>
        <v>0</v>
      </c>
      <c r="L25" s="88">
        <f>'Sheet_2 Inputs &amp; Outputs (t)'!K61*($E25*((1+Inflation_rate)^L$2))</f>
        <v>0</v>
      </c>
      <c r="M25" s="88">
        <f>'Sheet_2 Inputs &amp; Outputs (t)'!L61*($E25*((1+Inflation_rate)^M$2))</f>
        <v>0</v>
      </c>
      <c r="N25" s="88">
        <f>'Sheet_2 Inputs &amp; Outputs (t)'!M61*($E25*((1+Inflation_rate)^N$2))</f>
        <v>0</v>
      </c>
      <c r="O25" s="88">
        <f>'Sheet_2 Inputs &amp; Outputs (t)'!N61*($E25*((1+Inflation_rate)^O$2))</f>
        <v>0</v>
      </c>
      <c r="P25" s="88">
        <f>'Sheet_2 Inputs &amp; Outputs (t)'!O61*($E25*((1+Inflation_rate)^P$2))</f>
        <v>0</v>
      </c>
      <c r="Q25" s="88">
        <f>'Sheet_2 Inputs &amp; Outputs (t)'!P61*($E25*((1+Inflation_rate)^Q$2))</f>
        <v>0</v>
      </c>
      <c r="R25" s="88">
        <f>'Sheet_2 Inputs &amp; Outputs (t)'!Q61*($E25*((1+Inflation_rate)^R$2))</f>
        <v>0</v>
      </c>
      <c r="S25" s="88">
        <f>'Sheet_2 Inputs &amp; Outputs (t)'!R61*($E25*((1+Inflation_rate)^S$2))</f>
        <v>0</v>
      </c>
      <c r="T25" s="88">
        <f>'Sheet_2 Inputs &amp; Outputs (t)'!S61*($E25*((1+Inflation_rate)^T$2))</f>
        <v>0</v>
      </c>
      <c r="U25" s="88">
        <f>'Sheet_2 Inputs &amp; Outputs (t)'!T61*($E25*((1+Inflation_rate)^U$2))</f>
        <v>0</v>
      </c>
      <c r="V25" s="88">
        <f>'Sheet_2 Inputs &amp; Outputs (t)'!U61*($E25*((1+Inflation_rate)^V$2))</f>
        <v>0</v>
      </c>
      <c r="W25" s="88">
        <f>'Sheet_2 Inputs &amp; Outputs (t)'!V61*($E25*((1+Inflation_rate)^W$2))</f>
        <v>0</v>
      </c>
      <c r="X25" s="88">
        <f>'Sheet_2 Inputs &amp; Outputs (t)'!W61*($E25*((1+Inflation_rate)^X$2))</f>
        <v>0</v>
      </c>
      <c r="Y25" s="88">
        <f>'Sheet_2 Inputs &amp; Outputs (t)'!X61*($E25*((1+Inflation_rate)^Y$2))</f>
        <v>0</v>
      </c>
      <c r="Z25" s="88">
        <f>'Sheet_2 Inputs &amp; Outputs (t)'!Y61*($E25*((1+Inflation_rate)^Z$2))</f>
        <v>0</v>
      </c>
      <c r="AA25" s="88">
        <f>'Sheet_2 Inputs &amp; Outputs (t)'!Z61*($E25*((1+Inflation_rate)^AA$2))</f>
        <v>0</v>
      </c>
      <c r="AB25" s="88">
        <f>'Sheet_2 Inputs &amp; Outputs (t)'!AA61*($E25*((1+Inflation_rate)^AB$2))</f>
        <v>0</v>
      </c>
      <c r="AC25" s="88">
        <f>'Sheet_2 Inputs &amp; Outputs (t)'!AB61*($E25*((1+Inflation_rate)^AC$2))</f>
        <v>0</v>
      </c>
      <c r="AD25" s="88">
        <f>'Sheet_2 Inputs &amp; Outputs (t)'!AC61*($E25*((1+Inflation_rate)^AD$2))</f>
        <v>0</v>
      </c>
      <c r="AE25" s="88">
        <f>'Sheet_2 Inputs &amp; Outputs (t)'!AD61*($E25*((1+Inflation_rate)^AE$2))</f>
        <v>0</v>
      </c>
      <c r="AF25" s="88">
        <f>'Sheet_2 Inputs &amp; Outputs (t)'!AE61*($E25*((1+Inflation_rate)^AF$2))</f>
        <v>0</v>
      </c>
      <c r="AG25" s="88">
        <f>'Sheet_2 Inputs &amp; Outputs (t)'!AF61*($E25*((1+Inflation_rate)^AG$2))</f>
        <v>0</v>
      </c>
      <c r="AH25" s="88">
        <f>'Sheet_2 Inputs &amp; Outputs (t)'!AG61*($E25*((1+Inflation_rate)^AH$2))</f>
        <v>0</v>
      </c>
      <c r="AI25" s="88">
        <f>'Sheet_2 Inputs &amp; Outputs (t)'!AH61*($E25*((1+Inflation_rate)^AI$2))</f>
        <v>0</v>
      </c>
      <c r="AJ25" s="88">
        <f>'Sheet_2 Inputs &amp; Outputs (t)'!AI61*($E25*((1+Inflation_rate)^AJ$2))</f>
        <v>0</v>
      </c>
      <c r="AK25" s="88">
        <f>'Sheet_2 Inputs &amp; Outputs (t)'!AJ61*($E25*((1+Inflation_rate)^AK$2))</f>
        <v>0</v>
      </c>
      <c r="AL25" s="88">
        <f>'Sheet_2 Inputs &amp; Outputs (t)'!AK61*($E25*((1+Inflation_rate)^AL$2))</f>
        <v>0</v>
      </c>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row>
    <row r="26" spans="1:64" s="2" customFormat="1" x14ac:dyDescent="0.3">
      <c r="A26" s="120">
        <f t="shared" si="5"/>
        <v>17.050000000000008</v>
      </c>
      <c r="B26" s="28" t="s">
        <v>64</v>
      </c>
      <c r="C26" s="65" t="str">
        <f>'Sheet_2 Inputs &amp; Outputs (t)'!C62</f>
        <v>Non-ferrous metal</v>
      </c>
      <c r="D26" s="70"/>
      <c r="E26" s="74">
        <v>4</v>
      </c>
      <c r="F26" s="77" t="s">
        <v>73</v>
      </c>
      <c r="G26" s="89">
        <f t="shared" si="7"/>
        <v>0</v>
      </c>
      <c r="H26" s="88">
        <f>'Sheet_2 Inputs &amp; Outputs (t)'!G62*$E26</f>
        <v>0</v>
      </c>
      <c r="I26" s="88">
        <f>'Sheet_2 Inputs &amp; Outputs (t)'!H62*($E26*((1+Inflation_rate)^I$2))</f>
        <v>0</v>
      </c>
      <c r="J26" s="88">
        <f>'Sheet_2 Inputs &amp; Outputs (t)'!I62*($E26*((1+Inflation_rate)^J$2))</f>
        <v>0</v>
      </c>
      <c r="K26" s="88">
        <f>'Sheet_2 Inputs &amp; Outputs (t)'!J62*($E26*((1+Inflation_rate)^K$2))</f>
        <v>0</v>
      </c>
      <c r="L26" s="88">
        <f>'Sheet_2 Inputs &amp; Outputs (t)'!K62*($E26*((1+Inflation_rate)^L$2))</f>
        <v>0</v>
      </c>
      <c r="M26" s="88">
        <f>'Sheet_2 Inputs &amp; Outputs (t)'!L62*($E26*((1+Inflation_rate)^M$2))</f>
        <v>0</v>
      </c>
      <c r="N26" s="88">
        <f>'Sheet_2 Inputs &amp; Outputs (t)'!M62*($E26*((1+Inflation_rate)^N$2))</f>
        <v>0</v>
      </c>
      <c r="O26" s="88">
        <f>'Sheet_2 Inputs &amp; Outputs (t)'!N62*($E26*((1+Inflation_rate)^O$2))</f>
        <v>0</v>
      </c>
      <c r="P26" s="88">
        <f>'Sheet_2 Inputs &amp; Outputs (t)'!O62*($E26*((1+Inflation_rate)^P$2))</f>
        <v>0</v>
      </c>
      <c r="Q26" s="88">
        <f>'Sheet_2 Inputs &amp; Outputs (t)'!P62*($E26*((1+Inflation_rate)^Q$2))</f>
        <v>0</v>
      </c>
      <c r="R26" s="88">
        <f>'Sheet_2 Inputs &amp; Outputs (t)'!Q62*($E26*((1+Inflation_rate)^R$2))</f>
        <v>0</v>
      </c>
      <c r="S26" s="88">
        <f>'Sheet_2 Inputs &amp; Outputs (t)'!R62*($E26*((1+Inflation_rate)^S$2))</f>
        <v>0</v>
      </c>
      <c r="T26" s="88">
        <f>'Sheet_2 Inputs &amp; Outputs (t)'!S62*($E26*((1+Inflation_rate)^T$2))</f>
        <v>0</v>
      </c>
      <c r="U26" s="88">
        <f>'Sheet_2 Inputs &amp; Outputs (t)'!T62*($E26*((1+Inflation_rate)^U$2))</f>
        <v>0</v>
      </c>
      <c r="V26" s="88">
        <f>'Sheet_2 Inputs &amp; Outputs (t)'!U62*($E26*((1+Inflation_rate)^V$2))</f>
        <v>0</v>
      </c>
      <c r="W26" s="88">
        <f>'Sheet_2 Inputs &amp; Outputs (t)'!V62*($E26*((1+Inflation_rate)^W$2))</f>
        <v>0</v>
      </c>
      <c r="X26" s="88">
        <f>'Sheet_2 Inputs &amp; Outputs (t)'!W62*($E26*((1+Inflation_rate)^X$2))</f>
        <v>0</v>
      </c>
      <c r="Y26" s="88">
        <f>'Sheet_2 Inputs &amp; Outputs (t)'!X62*($E26*((1+Inflation_rate)^Y$2))</f>
        <v>0</v>
      </c>
      <c r="Z26" s="88">
        <f>'Sheet_2 Inputs &amp; Outputs (t)'!Y62*($E26*((1+Inflation_rate)^Z$2))</f>
        <v>0</v>
      </c>
      <c r="AA26" s="88">
        <f>'Sheet_2 Inputs &amp; Outputs (t)'!Z62*($E26*((1+Inflation_rate)^AA$2))</f>
        <v>0</v>
      </c>
      <c r="AB26" s="88">
        <f>'Sheet_2 Inputs &amp; Outputs (t)'!AA62*($E26*((1+Inflation_rate)^AB$2))</f>
        <v>0</v>
      </c>
      <c r="AC26" s="88">
        <f>'Sheet_2 Inputs &amp; Outputs (t)'!AB62*($E26*((1+Inflation_rate)^AC$2))</f>
        <v>0</v>
      </c>
      <c r="AD26" s="88">
        <f>'Sheet_2 Inputs &amp; Outputs (t)'!AC62*($E26*((1+Inflation_rate)^AD$2))</f>
        <v>0</v>
      </c>
      <c r="AE26" s="88">
        <f>'Sheet_2 Inputs &amp; Outputs (t)'!AD62*($E26*((1+Inflation_rate)^AE$2))</f>
        <v>0</v>
      </c>
      <c r="AF26" s="88">
        <f>'Sheet_2 Inputs &amp; Outputs (t)'!AE62*($E26*((1+Inflation_rate)^AF$2))</f>
        <v>0</v>
      </c>
      <c r="AG26" s="88">
        <f>'Sheet_2 Inputs &amp; Outputs (t)'!AF62*($E26*((1+Inflation_rate)^AG$2))</f>
        <v>0</v>
      </c>
      <c r="AH26" s="88">
        <f>'Sheet_2 Inputs &amp; Outputs (t)'!AG62*($E26*((1+Inflation_rate)^AH$2))</f>
        <v>0</v>
      </c>
      <c r="AI26" s="88">
        <f>'Sheet_2 Inputs &amp; Outputs (t)'!AH62*($E26*((1+Inflation_rate)^AI$2))</f>
        <v>0</v>
      </c>
      <c r="AJ26" s="88">
        <f>'Sheet_2 Inputs &amp; Outputs (t)'!AI62*($E26*((1+Inflation_rate)^AJ$2))</f>
        <v>0</v>
      </c>
      <c r="AK26" s="88">
        <f>'Sheet_2 Inputs &amp; Outputs (t)'!AJ62*($E26*((1+Inflation_rate)^AK$2))</f>
        <v>0</v>
      </c>
      <c r="AL26" s="88">
        <f>'Sheet_2 Inputs &amp; Outputs (t)'!AK62*($E26*((1+Inflation_rate)^AL$2))</f>
        <v>0</v>
      </c>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64" s="2" customFormat="1" x14ac:dyDescent="0.3">
      <c r="A27" s="120">
        <f t="shared" si="5"/>
        <v>17.060000000000009</v>
      </c>
      <c r="B27" s="28" t="s">
        <v>65</v>
      </c>
      <c r="C27" s="65" t="str">
        <f>'Sheet_2 Inputs &amp; Outputs (t)'!C63</f>
        <v>Ferrous Metal</v>
      </c>
      <c r="D27" s="70"/>
      <c r="E27" s="74">
        <v>0</v>
      </c>
      <c r="F27" s="77" t="s">
        <v>73</v>
      </c>
      <c r="G27" s="89">
        <f t="shared" si="7"/>
        <v>0</v>
      </c>
      <c r="H27" s="88">
        <f>'Sheet_2 Inputs &amp; Outputs (t)'!G63*$E27</f>
        <v>0</v>
      </c>
      <c r="I27" s="88">
        <f>'Sheet_2 Inputs &amp; Outputs (t)'!H63*($E27*((1+Inflation_rate)^I$2))</f>
        <v>0</v>
      </c>
      <c r="J27" s="88">
        <f>'Sheet_2 Inputs &amp; Outputs (t)'!I63*($E27*((1+Inflation_rate)^J$2))</f>
        <v>0</v>
      </c>
      <c r="K27" s="88">
        <f>'Sheet_2 Inputs &amp; Outputs (t)'!J63*($E27*((1+Inflation_rate)^K$2))</f>
        <v>0</v>
      </c>
      <c r="L27" s="88">
        <f>'Sheet_2 Inputs &amp; Outputs (t)'!K63*($E27*((1+Inflation_rate)^L$2))</f>
        <v>0</v>
      </c>
      <c r="M27" s="88">
        <f>'Sheet_2 Inputs &amp; Outputs (t)'!L63*($E27*((1+Inflation_rate)^M$2))</f>
        <v>0</v>
      </c>
      <c r="N27" s="88">
        <f>'Sheet_2 Inputs &amp; Outputs (t)'!M63*($E27*((1+Inflation_rate)^N$2))</f>
        <v>0</v>
      </c>
      <c r="O27" s="88">
        <f>'Sheet_2 Inputs &amp; Outputs (t)'!N63*($E27*((1+Inflation_rate)^O$2))</f>
        <v>0</v>
      </c>
      <c r="P27" s="88">
        <f>'Sheet_2 Inputs &amp; Outputs (t)'!O63*($E27*((1+Inflation_rate)^P$2))</f>
        <v>0</v>
      </c>
      <c r="Q27" s="88">
        <f>'Sheet_2 Inputs &amp; Outputs (t)'!P63*($E27*((1+Inflation_rate)^Q$2))</f>
        <v>0</v>
      </c>
      <c r="R27" s="88">
        <f>'Sheet_2 Inputs &amp; Outputs (t)'!Q63*($E27*((1+Inflation_rate)^R$2))</f>
        <v>0</v>
      </c>
      <c r="S27" s="88">
        <f>'Sheet_2 Inputs &amp; Outputs (t)'!R63*($E27*((1+Inflation_rate)^S$2))</f>
        <v>0</v>
      </c>
      <c r="T27" s="88">
        <f>'Sheet_2 Inputs &amp; Outputs (t)'!S63*($E27*((1+Inflation_rate)^T$2))</f>
        <v>0</v>
      </c>
      <c r="U27" s="88">
        <f>'Sheet_2 Inputs &amp; Outputs (t)'!T63*($E27*((1+Inflation_rate)^U$2))</f>
        <v>0</v>
      </c>
      <c r="V27" s="88">
        <f>'Sheet_2 Inputs &amp; Outputs (t)'!U63*($E27*((1+Inflation_rate)^V$2))</f>
        <v>0</v>
      </c>
      <c r="W27" s="88">
        <f>'Sheet_2 Inputs &amp; Outputs (t)'!V63*($E27*((1+Inflation_rate)^W$2))</f>
        <v>0</v>
      </c>
      <c r="X27" s="88">
        <f>'Sheet_2 Inputs &amp; Outputs (t)'!W63*($E27*((1+Inflation_rate)^X$2))</f>
        <v>0</v>
      </c>
      <c r="Y27" s="88">
        <f>'Sheet_2 Inputs &amp; Outputs (t)'!X63*($E27*((1+Inflation_rate)^Y$2))</f>
        <v>0</v>
      </c>
      <c r="Z27" s="88">
        <f>'Sheet_2 Inputs &amp; Outputs (t)'!Y63*($E27*((1+Inflation_rate)^Z$2))</f>
        <v>0</v>
      </c>
      <c r="AA27" s="88">
        <f>'Sheet_2 Inputs &amp; Outputs (t)'!Z63*($E27*((1+Inflation_rate)^AA$2))</f>
        <v>0</v>
      </c>
      <c r="AB27" s="88">
        <f>'Sheet_2 Inputs &amp; Outputs (t)'!AA63*($E27*((1+Inflation_rate)^AB$2))</f>
        <v>0</v>
      </c>
      <c r="AC27" s="88">
        <f>'Sheet_2 Inputs &amp; Outputs (t)'!AB63*($E27*((1+Inflation_rate)^AC$2))</f>
        <v>0</v>
      </c>
      <c r="AD27" s="88">
        <f>'Sheet_2 Inputs &amp; Outputs (t)'!AC63*($E27*((1+Inflation_rate)^AD$2))</f>
        <v>0</v>
      </c>
      <c r="AE27" s="88">
        <f>'Sheet_2 Inputs &amp; Outputs (t)'!AD63*($E27*((1+Inflation_rate)^AE$2))</f>
        <v>0</v>
      </c>
      <c r="AF27" s="88">
        <f>'Sheet_2 Inputs &amp; Outputs (t)'!AE63*($E27*((1+Inflation_rate)^AF$2))</f>
        <v>0</v>
      </c>
      <c r="AG27" s="88">
        <f>'Sheet_2 Inputs &amp; Outputs (t)'!AF63*($E27*((1+Inflation_rate)^AG$2))</f>
        <v>0</v>
      </c>
      <c r="AH27" s="88">
        <f>'Sheet_2 Inputs &amp; Outputs (t)'!AG63*($E27*((1+Inflation_rate)^AH$2))</f>
        <v>0</v>
      </c>
      <c r="AI27" s="88">
        <f>'Sheet_2 Inputs &amp; Outputs (t)'!AH63*($E27*((1+Inflation_rate)^AI$2))</f>
        <v>0</v>
      </c>
      <c r="AJ27" s="88">
        <f>'Sheet_2 Inputs &amp; Outputs (t)'!AI63*($E27*((1+Inflation_rate)^AJ$2))</f>
        <v>0</v>
      </c>
      <c r="AK27" s="88">
        <f>'Sheet_2 Inputs &amp; Outputs (t)'!AJ63*($E27*((1+Inflation_rate)^AK$2))</f>
        <v>0</v>
      </c>
      <c r="AL27" s="88">
        <f>'Sheet_2 Inputs &amp; Outputs (t)'!AK63*($E27*((1+Inflation_rate)^AL$2))</f>
        <v>0</v>
      </c>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row>
    <row r="28" spans="1:64" s="2" customFormat="1" x14ac:dyDescent="0.3">
      <c r="A28" s="120">
        <f t="shared" si="5"/>
        <v>17.070000000000011</v>
      </c>
      <c r="B28" s="28" t="s">
        <v>66</v>
      </c>
      <c r="C28" s="65" t="str">
        <f>'Sheet_2 Inputs &amp; Outputs (t)'!C64</f>
        <v>Compost - High Grade</v>
      </c>
      <c r="D28" s="70"/>
      <c r="E28" s="74">
        <v>0</v>
      </c>
      <c r="F28" s="77" t="s">
        <v>73</v>
      </c>
      <c r="G28" s="89">
        <f t="shared" si="7"/>
        <v>0</v>
      </c>
      <c r="H28" s="88">
        <f>'Sheet_2 Inputs &amp; Outputs (t)'!G64*$E28</f>
        <v>0</v>
      </c>
      <c r="I28" s="88">
        <f>'Sheet_2 Inputs &amp; Outputs (t)'!H64*($E28*((1+Inflation_rate)^I$2))</f>
        <v>0</v>
      </c>
      <c r="J28" s="88">
        <f>'Sheet_2 Inputs &amp; Outputs (t)'!I64*($E28*((1+Inflation_rate)^J$2))</f>
        <v>0</v>
      </c>
      <c r="K28" s="88">
        <f>'Sheet_2 Inputs &amp; Outputs (t)'!J64*($E28*((1+Inflation_rate)^K$2))</f>
        <v>0</v>
      </c>
      <c r="L28" s="88">
        <f>'Sheet_2 Inputs &amp; Outputs (t)'!K64*($E28*((1+Inflation_rate)^L$2))</f>
        <v>0</v>
      </c>
      <c r="M28" s="88">
        <f>'Sheet_2 Inputs &amp; Outputs (t)'!L64*($E28*((1+Inflation_rate)^M$2))</f>
        <v>0</v>
      </c>
      <c r="N28" s="88">
        <f>'Sheet_2 Inputs &amp; Outputs (t)'!M64*($E28*((1+Inflation_rate)^N$2))</f>
        <v>0</v>
      </c>
      <c r="O28" s="88">
        <f>'Sheet_2 Inputs &amp; Outputs (t)'!N64*($E28*((1+Inflation_rate)^O$2))</f>
        <v>0</v>
      </c>
      <c r="P28" s="88">
        <f>'Sheet_2 Inputs &amp; Outputs (t)'!O64*($E28*((1+Inflation_rate)^P$2))</f>
        <v>0</v>
      </c>
      <c r="Q28" s="88">
        <f>'Sheet_2 Inputs &amp; Outputs (t)'!P64*($E28*((1+Inflation_rate)^Q$2))</f>
        <v>0</v>
      </c>
      <c r="R28" s="88">
        <f>'Sheet_2 Inputs &amp; Outputs (t)'!Q64*($E28*((1+Inflation_rate)^R$2))</f>
        <v>0</v>
      </c>
      <c r="S28" s="88">
        <f>'Sheet_2 Inputs &amp; Outputs (t)'!R64*($E28*((1+Inflation_rate)^S$2))</f>
        <v>0</v>
      </c>
      <c r="T28" s="88">
        <f>'Sheet_2 Inputs &amp; Outputs (t)'!S64*($E28*((1+Inflation_rate)^T$2))</f>
        <v>0</v>
      </c>
      <c r="U28" s="88">
        <f>'Sheet_2 Inputs &amp; Outputs (t)'!T64*($E28*((1+Inflation_rate)^U$2))</f>
        <v>0</v>
      </c>
      <c r="V28" s="88">
        <f>'Sheet_2 Inputs &amp; Outputs (t)'!U64*($E28*((1+Inflation_rate)^V$2))</f>
        <v>0</v>
      </c>
      <c r="W28" s="88">
        <f>'Sheet_2 Inputs &amp; Outputs (t)'!V64*($E28*((1+Inflation_rate)^W$2))</f>
        <v>0</v>
      </c>
      <c r="X28" s="88">
        <f>'Sheet_2 Inputs &amp; Outputs (t)'!W64*($E28*((1+Inflation_rate)^X$2))</f>
        <v>0</v>
      </c>
      <c r="Y28" s="88">
        <f>'Sheet_2 Inputs &amp; Outputs (t)'!X64*($E28*((1+Inflation_rate)^Y$2))</f>
        <v>0</v>
      </c>
      <c r="Z28" s="88">
        <f>'Sheet_2 Inputs &amp; Outputs (t)'!Y64*($E28*((1+Inflation_rate)^Z$2))</f>
        <v>0</v>
      </c>
      <c r="AA28" s="88">
        <f>'Sheet_2 Inputs &amp; Outputs (t)'!Z64*($E28*((1+Inflation_rate)^AA$2))</f>
        <v>0</v>
      </c>
      <c r="AB28" s="88">
        <f>'Sheet_2 Inputs &amp; Outputs (t)'!AA64*($E28*((1+Inflation_rate)^AB$2))</f>
        <v>0</v>
      </c>
      <c r="AC28" s="88">
        <f>'Sheet_2 Inputs &amp; Outputs (t)'!AB64*($E28*((1+Inflation_rate)^AC$2))</f>
        <v>0</v>
      </c>
      <c r="AD28" s="88">
        <f>'Sheet_2 Inputs &amp; Outputs (t)'!AC64*($E28*((1+Inflation_rate)^AD$2))</f>
        <v>0</v>
      </c>
      <c r="AE28" s="88">
        <f>'Sheet_2 Inputs &amp; Outputs (t)'!AD64*($E28*((1+Inflation_rate)^AE$2))</f>
        <v>0</v>
      </c>
      <c r="AF28" s="88">
        <f>'Sheet_2 Inputs &amp; Outputs (t)'!AE64*($E28*((1+Inflation_rate)^AF$2))</f>
        <v>0</v>
      </c>
      <c r="AG28" s="88">
        <f>'Sheet_2 Inputs &amp; Outputs (t)'!AF64*($E28*((1+Inflation_rate)^AG$2))</f>
        <v>0</v>
      </c>
      <c r="AH28" s="88">
        <f>'Sheet_2 Inputs &amp; Outputs (t)'!AG64*($E28*((1+Inflation_rate)^AH$2))</f>
        <v>0</v>
      </c>
      <c r="AI28" s="88">
        <f>'Sheet_2 Inputs &amp; Outputs (t)'!AH64*($E28*((1+Inflation_rate)^AI$2))</f>
        <v>0</v>
      </c>
      <c r="AJ28" s="88">
        <f>'Sheet_2 Inputs &amp; Outputs (t)'!AI64*($E28*((1+Inflation_rate)^AJ$2))</f>
        <v>0</v>
      </c>
      <c r="AK28" s="88">
        <f>'Sheet_2 Inputs &amp; Outputs (t)'!AJ64*($E28*((1+Inflation_rate)^AK$2))</f>
        <v>0</v>
      </c>
      <c r="AL28" s="88">
        <f>'Sheet_2 Inputs &amp; Outputs (t)'!AK64*($E28*((1+Inflation_rate)^AL$2))</f>
        <v>0</v>
      </c>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s="2" customFormat="1" x14ac:dyDescent="0.3">
      <c r="A29" s="120">
        <f t="shared" si="5"/>
        <v>17.080000000000013</v>
      </c>
      <c r="B29" s="28" t="s">
        <v>67</v>
      </c>
      <c r="C29" s="65" t="str">
        <f>'Sheet_2 Inputs &amp; Outputs (t)'!C65</f>
        <v>Compost - Low Grade</v>
      </c>
      <c r="D29" s="70"/>
      <c r="E29" s="74">
        <v>0</v>
      </c>
      <c r="F29" s="77" t="s">
        <v>73</v>
      </c>
      <c r="G29" s="89">
        <f t="shared" si="6"/>
        <v>0</v>
      </c>
      <c r="H29" s="88">
        <f>'Sheet_2 Inputs &amp; Outputs (t)'!G65*$E29</f>
        <v>0</v>
      </c>
      <c r="I29" s="88">
        <f>'Sheet_2 Inputs &amp; Outputs (t)'!H65*($E29*((1+Inflation_rate)^I$2))</f>
        <v>0</v>
      </c>
      <c r="J29" s="88">
        <f>'Sheet_2 Inputs &amp; Outputs (t)'!I65*($E29*((1+Inflation_rate)^J$2))</f>
        <v>0</v>
      </c>
      <c r="K29" s="88">
        <f>'Sheet_2 Inputs &amp; Outputs (t)'!J65*($E29*((1+Inflation_rate)^K$2))</f>
        <v>0</v>
      </c>
      <c r="L29" s="88">
        <f>'Sheet_2 Inputs &amp; Outputs (t)'!K65*($E29*((1+Inflation_rate)^L$2))</f>
        <v>0</v>
      </c>
      <c r="M29" s="88">
        <f>'Sheet_2 Inputs &amp; Outputs (t)'!L65*($E29*((1+Inflation_rate)^M$2))</f>
        <v>0</v>
      </c>
      <c r="N29" s="88">
        <f>'Sheet_2 Inputs &amp; Outputs (t)'!M65*($E29*((1+Inflation_rate)^N$2))</f>
        <v>0</v>
      </c>
      <c r="O29" s="88">
        <f>'Sheet_2 Inputs &amp; Outputs (t)'!N65*($E29*((1+Inflation_rate)^O$2))</f>
        <v>0</v>
      </c>
      <c r="P29" s="88">
        <f>'Sheet_2 Inputs &amp; Outputs (t)'!O65*($E29*((1+Inflation_rate)^P$2))</f>
        <v>0</v>
      </c>
      <c r="Q29" s="88">
        <f>'Sheet_2 Inputs &amp; Outputs (t)'!P65*($E29*((1+Inflation_rate)^Q$2))</f>
        <v>0</v>
      </c>
      <c r="R29" s="88">
        <f>'Sheet_2 Inputs &amp; Outputs (t)'!Q65*($E29*((1+Inflation_rate)^R$2))</f>
        <v>0</v>
      </c>
      <c r="S29" s="88">
        <f>'Sheet_2 Inputs &amp; Outputs (t)'!R65*($E29*((1+Inflation_rate)^S$2))</f>
        <v>0</v>
      </c>
      <c r="T29" s="88">
        <f>'Sheet_2 Inputs &amp; Outputs (t)'!S65*($E29*((1+Inflation_rate)^T$2))</f>
        <v>0</v>
      </c>
      <c r="U29" s="88">
        <f>'Sheet_2 Inputs &amp; Outputs (t)'!T65*($E29*((1+Inflation_rate)^U$2))</f>
        <v>0</v>
      </c>
      <c r="V29" s="88">
        <f>'Sheet_2 Inputs &amp; Outputs (t)'!U65*($E29*((1+Inflation_rate)^V$2))</f>
        <v>0</v>
      </c>
      <c r="W29" s="88">
        <f>'Sheet_2 Inputs &amp; Outputs (t)'!V65*($E29*((1+Inflation_rate)^W$2))</f>
        <v>0</v>
      </c>
      <c r="X29" s="88">
        <f>'Sheet_2 Inputs &amp; Outputs (t)'!W65*($E29*((1+Inflation_rate)^X$2))</f>
        <v>0</v>
      </c>
      <c r="Y29" s="88">
        <f>'Sheet_2 Inputs &amp; Outputs (t)'!X65*($E29*((1+Inflation_rate)^Y$2))</f>
        <v>0</v>
      </c>
      <c r="Z29" s="88">
        <f>'Sheet_2 Inputs &amp; Outputs (t)'!Y65*($E29*((1+Inflation_rate)^Z$2))</f>
        <v>0</v>
      </c>
      <c r="AA29" s="88">
        <f>'Sheet_2 Inputs &amp; Outputs (t)'!Z65*($E29*((1+Inflation_rate)^AA$2))</f>
        <v>0</v>
      </c>
      <c r="AB29" s="88">
        <f>'Sheet_2 Inputs &amp; Outputs (t)'!AA65*($E29*((1+Inflation_rate)^AB$2))</f>
        <v>0</v>
      </c>
      <c r="AC29" s="88">
        <f>'Sheet_2 Inputs &amp; Outputs (t)'!AB65*($E29*((1+Inflation_rate)^AC$2))</f>
        <v>0</v>
      </c>
      <c r="AD29" s="88">
        <f>'Sheet_2 Inputs &amp; Outputs (t)'!AC65*($E29*((1+Inflation_rate)^AD$2))</f>
        <v>0</v>
      </c>
      <c r="AE29" s="88">
        <f>'Sheet_2 Inputs &amp; Outputs (t)'!AD65*($E29*((1+Inflation_rate)^AE$2))</f>
        <v>0</v>
      </c>
      <c r="AF29" s="88">
        <f>'Sheet_2 Inputs &amp; Outputs (t)'!AE65*($E29*((1+Inflation_rate)^AF$2))</f>
        <v>0</v>
      </c>
      <c r="AG29" s="88">
        <f>'Sheet_2 Inputs &amp; Outputs (t)'!AF65*($E29*((1+Inflation_rate)^AG$2))</f>
        <v>0</v>
      </c>
      <c r="AH29" s="88">
        <f>'Sheet_2 Inputs &amp; Outputs (t)'!AG65*($E29*((1+Inflation_rate)^AH$2))</f>
        <v>0</v>
      </c>
      <c r="AI29" s="88">
        <f>'Sheet_2 Inputs &amp; Outputs (t)'!AH65*($E29*((1+Inflation_rate)^AI$2))</f>
        <v>0</v>
      </c>
      <c r="AJ29" s="88">
        <f>'Sheet_2 Inputs &amp; Outputs (t)'!AI65*($E29*((1+Inflation_rate)^AJ$2))</f>
        <v>0</v>
      </c>
      <c r="AK29" s="88">
        <f>'Sheet_2 Inputs &amp; Outputs (t)'!AJ65*($E29*((1+Inflation_rate)^AK$2))</f>
        <v>0</v>
      </c>
      <c r="AL29" s="88">
        <f>'Sheet_2 Inputs &amp; Outputs (t)'!AK65*($E29*((1+Inflation_rate)^AL$2))</f>
        <v>0</v>
      </c>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row>
    <row r="30" spans="1:64" s="2" customFormat="1" ht="26" x14ac:dyDescent="0.3">
      <c r="A30" s="120">
        <f t="shared" si="5"/>
        <v>17.090000000000014</v>
      </c>
      <c r="B30" s="28" t="s">
        <v>68</v>
      </c>
      <c r="C30" s="294" t="str">
        <f>'Sheet_2 Inputs &amp; Outputs (t)'!C66</f>
        <v>PEF - Processed Engineered Fuel</v>
      </c>
      <c r="D30" s="70"/>
      <c r="E30" s="74">
        <v>0</v>
      </c>
      <c r="F30" s="77" t="s">
        <v>73</v>
      </c>
      <c r="G30" s="89">
        <f t="shared" si="6"/>
        <v>0</v>
      </c>
      <c r="H30" s="88">
        <f>'Sheet_2 Inputs &amp; Outputs (t)'!G66*$E30</f>
        <v>0</v>
      </c>
      <c r="I30" s="88">
        <f>'Sheet_2 Inputs &amp; Outputs (t)'!H66*($E30*((1+Inflation_rate)^I$2))</f>
        <v>0</v>
      </c>
      <c r="J30" s="88">
        <f>'Sheet_2 Inputs &amp; Outputs (t)'!I66*($E30*((1+Inflation_rate)^J$2))</f>
        <v>0</v>
      </c>
      <c r="K30" s="88">
        <f>'Sheet_2 Inputs &amp; Outputs (t)'!J66*($E30*((1+Inflation_rate)^K$2))</f>
        <v>0</v>
      </c>
      <c r="L30" s="88">
        <f>'Sheet_2 Inputs &amp; Outputs (t)'!K66*($E30*((1+Inflation_rate)^L$2))</f>
        <v>0</v>
      </c>
      <c r="M30" s="88">
        <f>'Sheet_2 Inputs &amp; Outputs (t)'!L66*($E30*((1+Inflation_rate)^M$2))</f>
        <v>0</v>
      </c>
      <c r="N30" s="88">
        <f>'Sheet_2 Inputs &amp; Outputs (t)'!M66*($E30*((1+Inflation_rate)^N$2))</f>
        <v>0</v>
      </c>
      <c r="O30" s="88">
        <f>'Sheet_2 Inputs &amp; Outputs (t)'!N66*($E30*((1+Inflation_rate)^O$2))</f>
        <v>0</v>
      </c>
      <c r="P30" s="88">
        <f>'Sheet_2 Inputs &amp; Outputs (t)'!O66*($E30*((1+Inflation_rate)^P$2))</f>
        <v>0</v>
      </c>
      <c r="Q30" s="88">
        <f>'Sheet_2 Inputs &amp; Outputs (t)'!P66*($E30*((1+Inflation_rate)^Q$2))</f>
        <v>0</v>
      </c>
      <c r="R30" s="88">
        <f>'Sheet_2 Inputs &amp; Outputs (t)'!Q66*($E30*((1+Inflation_rate)^R$2))</f>
        <v>0</v>
      </c>
      <c r="S30" s="88">
        <f>'Sheet_2 Inputs &amp; Outputs (t)'!R66*($E30*((1+Inflation_rate)^S$2))</f>
        <v>0</v>
      </c>
      <c r="T30" s="88">
        <f>'Sheet_2 Inputs &amp; Outputs (t)'!S66*($E30*((1+Inflation_rate)^T$2))</f>
        <v>0</v>
      </c>
      <c r="U30" s="88">
        <f>'Sheet_2 Inputs &amp; Outputs (t)'!T66*($E30*((1+Inflation_rate)^U$2))</f>
        <v>0</v>
      </c>
      <c r="V30" s="88">
        <f>'Sheet_2 Inputs &amp; Outputs (t)'!U66*($E30*((1+Inflation_rate)^V$2))</f>
        <v>0</v>
      </c>
      <c r="W30" s="88">
        <f>'Sheet_2 Inputs &amp; Outputs (t)'!V66*($E30*((1+Inflation_rate)^W$2))</f>
        <v>0</v>
      </c>
      <c r="X30" s="88">
        <f>'Sheet_2 Inputs &amp; Outputs (t)'!W66*($E30*((1+Inflation_rate)^X$2))</f>
        <v>0</v>
      </c>
      <c r="Y30" s="88">
        <f>'Sheet_2 Inputs &amp; Outputs (t)'!X66*($E30*((1+Inflation_rate)^Y$2))</f>
        <v>0</v>
      </c>
      <c r="Z30" s="88">
        <f>'Sheet_2 Inputs &amp; Outputs (t)'!Y66*($E30*((1+Inflation_rate)^Z$2))</f>
        <v>0</v>
      </c>
      <c r="AA30" s="88">
        <f>'Sheet_2 Inputs &amp; Outputs (t)'!Z66*($E30*((1+Inflation_rate)^AA$2))</f>
        <v>0</v>
      </c>
      <c r="AB30" s="88">
        <f>'Sheet_2 Inputs &amp; Outputs (t)'!AA66*($E30*((1+Inflation_rate)^AB$2))</f>
        <v>0</v>
      </c>
      <c r="AC30" s="88">
        <f>'Sheet_2 Inputs &amp; Outputs (t)'!AB66*($E30*((1+Inflation_rate)^AC$2))</f>
        <v>0</v>
      </c>
      <c r="AD30" s="88">
        <f>'Sheet_2 Inputs &amp; Outputs (t)'!AC66*($E30*((1+Inflation_rate)^AD$2))</f>
        <v>0</v>
      </c>
      <c r="AE30" s="88">
        <f>'Sheet_2 Inputs &amp; Outputs (t)'!AD66*($E30*((1+Inflation_rate)^AE$2))</f>
        <v>0</v>
      </c>
      <c r="AF30" s="88">
        <f>'Sheet_2 Inputs &amp; Outputs (t)'!AE66*($E30*((1+Inflation_rate)^AF$2))</f>
        <v>0</v>
      </c>
      <c r="AG30" s="88">
        <f>'Sheet_2 Inputs &amp; Outputs (t)'!AF66*($E30*((1+Inflation_rate)^AG$2))</f>
        <v>0</v>
      </c>
      <c r="AH30" s="88">
        <f>'Sheet_2 Inputs &amp; Outputs (t)'!AG66*($E30*((1+Inflation_rate)^AH$2))</f>
        <v>0</v>
      </c>
      <c r="AI30" s="88">
        <f>'Sheet_2 Inputs &amp; Outputs (t)'!AH66*($E30*((1+Inflation_rate)^AI$2))</f>
        <v>0</v>
      </c>
      <c r="AJ30" s="88">
        <f>'Sheet_2 Inputs &amp; Outputs (t)'!AI66*($E30*((1+Inflation_rate)^AJ$2))</f>
        <v>0</v>
      </c>
      <c r="AK30" s="88">
        <f>'Sheet_2 Inputs &amp; Outputs (t)'!AJ66*($E30*((1+Inflation_rate)^AK$2))</f>
        <v>0</v>
      </c>
      <c r="AL30" s="88">
        <f>'Sheet_2 Inputs &amp; Outputs (t)'!AK66*($E30*((1+Inflation_rate)^AL$2))</f>
        <v>0</v>
      </c>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row>
    <row r="31" spans="1:64" s="291" customFormat="1" x14ac:dyDescent="0.3">
      <c r="A31" s="303">
        <f>A30+0.01</f>
        <v>17.100000000000016</v>
      </c>
      <c r="B31" s="292" t="s">
        <v>69</v>
      </c>
      <c r="C31" s="294" t="str">
        <f>'Sheet_2 Inputs &amp; Outputs (t)'!C67</f>
        <v>Reused equipment</v>
      </c>
      <c r="D31" s="263"/>
      <c r="E31" s="296">
        <v>0</v>
      </c>
      <c r="F31" s="298" t="s">
        <v>73</v>
      </c>
      <c r="G31" s="299">
        <f t="shared" ref="G31:G34" si="8">SUM(H31:AL31)</f>
        <v>0</v>
      </c>
      <c r="H31" s="88">
        <f>'Sheet_2 Inputs &amp; Outputs (t)'!G67*$E31</f>
        <v>0</v>
      </c>
      <c r="I31" s="88">
        <f>'Sheet_2 Inputs &amp; Outputs (t)'!H67*($E31*((1+Inflation_rate)^I$2))</f>
        <v>0</v>
      </c>
      <c r="J31" s="88">
        <f>'Sheet_2 Inputs &amp; Outputs (t)'!I67*($E31*((1+Inflation_rate)^J$2))</f>
        <v>0</v>
      </c>
      <c r="K31" s="88">
        <f>'Sheet_2 Inputs &amp; Outputs (t)'!J67*($E31*((1+Inflation_rate)^K$2))</f>
        <v>0</v>
      </c>
      <c r="L31" s="88">
        <f>'Sheet_2 Inputs &amp; Outputs (t)'!K67*($E31*((1+Inflation_rate)^L$2))</f>
        <v>0</v>
      </c>
      <c r="M31" s="88">
        <f>'Sheet_2 Inputs &amp; Outputs (t)'!L67*($E31*((1+Inflation_rate)^M$2))</f>
        <v>0</v>
      </c>
      <c r="N31" s="88">
        <f>'Sheet_2 Inputs &amp; Outputs (t)'!M67*($E31*((1+Inflation_rate)^N$2))</f>
        <v>0</v>
      </c>
      <c r="O31" s="88">
        <f>'Sheet_2 Inputs &amp; Outputs (t)'!N67*($E31*((1+Inflation_rate)^O$2))</f>
        <v>0</v>
      </c>
      <c r="P31" s="88">
        <f>'Sheet_2 Inputs &amp; Outputs (t)'!O67*($E31*((1+Inflation_rate)^P$2))</f>
        <v>0</v>
      </c>
      <c r="Q31" s="88">
        <f>'Sheet_2 Inputs &amp; Outputs (t)'!P67*($E31*((1+Inflation_rate)^Q$2))</f>
        <v>0</v>
      </c>
      <c r="R31" s="88">
        <f>'Sheet_2 Inputs &amp; Outputs (t)'!Q67*($E31*((1+Inflation_rate)^R$2))</f>
        <v>0</v>
      </c>
      <c r="S31" s="88">
        <f>'Sheet_2 Inputs &amp; Outputs (t)'!R67*($E31*((1+Inflation_rate)^S$2))</f>
        <v>0</v>
      </c>
      <c r="T31" s="88">
        <f>'Sheet_2 Inputs &amp; Outputs (t)'!S67*($E31*((1+Inflation_rate)^T$2))</f>
        <v>0</v>
      </c>
      <c r="U31" s="88">
        <f>'Sheet_2 Inputs &amp; Outputs (t)'!T67*($E31*((1+Inflation_rate)^U$2))</f>
        <v>0</v>
      </c>
      <c r="V31" s="88">
        <f>'Sheet_2 Inputs &amp; Outputs (t)'!U67*($E31*((1+Inflation_rate)^V$2))</f>
        <v>0</v>
      </c>
      <c r="W31" s="88">
        <f>'Sheet_2 Inputs &amp; Outputs (t)'!V67*($E31*((1+Inflation_rate)^W$2))</f>
        <v>0</v>
      </c>
      <c r="X31" s="88">
        <f>'Sheet_2 Inputs &amp; Outputs (t)'!W67*($E31*((1+Inflation_rate)^X$2))</f>
        <v>0</v>
      </c>
      <c r="Y31" s="88">
        <f>'Sheet_2 Inputs &amp; Outputs (t)'!X67*($E31*((1+Inflation_rate)^Y$2))</f>
        <v>0</v>
      </c>
      <c r="Z31" s="88">
        <f>'Sheet_2 Inputs &amp; Outputs (t)'!Y67*($E31*((1+Inflation_rate)^Z$2))</f>
        <v>0</v>
      </c>
      <c r="AA31" s="88">
        <f>'Sheet_2 Inputs &amp; Outputs (t)'!Z67*($E31*((1+Inflation_rate)^AA$2))</f>
        <v>0</v>
      </c>
      <c r="AB31" s="88">
        <f>'Sheet_2 Inputs &amp; Outputs (t)'!AA67*($E31*((1+Inflation_rate)^AB$2))</f>
        <v>0</v>
      </c>
      <c r="AC31" s="88">
        <f>'Sheet_2 Inputs &amp; Outputs (t)'!AB67*($E31*((1+Inflation_rate)^AC$2))</f>
        <v>0</v>
      </c>
      <c r="AD31" s="88">
        <f>'Sheet_2 Inputs &amp; Outputs (t)'!AC67*($E31*((1+Inflation_rate)^AD$2))</f>
        <v>0</v>
      </c>
      <c r="AE31" s="88">
        <f>'Sheet_2 Inputs &amp; Outputs (t)'!AD67*($E31*((1+Inflation_rate)^AE$2))</f>
        <v>0</v>
      </c>
      <c r="AF31" s="88">
        <f>'Sheet_2 Inputs &amp; Outputs (t)'!AE67*($E31*((1+Inflation_rate)^AF$2))</f>
        <v>0</v>
      </c>
      <c r="AG31" s="88">
        <f>'Sheet_2 Inputs &amp; Outputs (t)'!AF67*($E31*((1+Inflation_rate)^AG$2))</f>
        <v>0</v>
      </c>
      <c r="AH31" s="88">
        <f>'Sheet_2 Inputs &amp; Outputs (t)'!AG67*($E31*((1+Inflation_rate)^AH$2))</f>
        <v>0</v>
      </c>
      <c r="AI31" s="88">
        <f>'Sheet_2 Inputs &amp; Outputs (t)'!AH67*($E31*((1+Inflation_rate)^AI$2))</f>
        <v>0</v>
      </c>
      <c r="AJ31" s="88">
        <f>'Sheet_2 Inputs &amp; Outputs (t)'!AI67*($E31*((1+Inflation_rate)^AJ$2))</f>
        <v>0</v>
      </c>
      <c r="AK31" s="88">
        <f>'Sheet_2 Inputs &amp; Outputs (t)'!AJ67*($E31*((1+Inflation_rate)^AK$2))</f>
        <v>0</v>
      </c>
      <c r="AL31" s="88">
        <f>'Sheet_2 Inputs &amp; Outputs (t)'!AK67*($E31*((1+Inflation_rate)^AL$2))</f>
        <v>0</v>
      </c>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s="291" customFormat="1" x14ac:dyDescent="0.3">
      <c r="A32" s="303">
        <f t="shared" si="5"/>
        <v>17.110000000000017</v>
      </c>
      <c r="B32" s="292" t="s">
        <v>183</v>
      </c>
      <c r="C32" s="294" t="str">
        <f>'Sheet_2 Inputs &amp; Outputs (t)'!C68</f>
        <v>other</v>
      </c>
      <c r="D32" s="263"/>
      <c r="E32" s="296">
        <v>0</v>
      </c>
      <c r="F32" s="298" t="s">
        <v>73</v>
      </c>
      <c r="G32" s="299">
        <f t="shared" si="8"/>
        <v>0</v>
      </c>
      <c r="H32" s="88">
        <f>'Sheet_2 Inputs &amp; Outputs (t)'!G68*$E32</f>
        <v>0</v>
      </c>
      <c r="I32" s="88">
        <f>'Sheet_2 Inputs &amp; Outputs (t)'!H68*($E32*((1+Inflation_rate)^I$2))</f>
        <v>0</v>
      </c>
      <c r="J32" s="88">
        <f>'Sheet_2 Inputs &amp; Outputs (t)'!I68*($E32*((1+Inflation_rate)^J$2))</f>
        <v>0</v>
      </c>
      <c r="K32" s="88">
        <f>'Sheet_2 Inputs &amp; Outputs (t)'!J68*($E32*((1+Inflation_rate)^K$2))</f>
        <v>0</v>
      </c>
      <c r="L32" s="88">
        <f>'Sheet_2 Inputs &amp; Outputs (t)'!K68*($E32*((1+Inflation_rate)^L$2))</f>
        <v>0</v>
      </c>
      <c r="M32" s="88">
        <f>'Sheet_2 Inputs &amp; Outputs (t)'!L68*($E32*((1+Inflation_rate)^M$2))</f>
        <v>0</v>
      </c>
      <c r="N32" s="88">
        <f>'Sheet_2 Inputs &amp; Outputs (t)'!M68*($E32*((1+Inflation_rate)^N$2))</f>
        <v>0</v>
      </c>
      <c r="O32" s="88">
        <f>'Sheet_2 Inputs &amp; Outputs (t)'!N68*($E32*((1+Inflation_rate)^O$2))</f>
        <v>0</v>
      </c>
      <c r="P32" s="88">
        <f>'Sheet_2 Inputs &amp; Outputs (t)'!O68*($E32*((1+Inflation_rate)^P$2))</f>
        <v>0</v>
      </c>
      <c r="Q32" s="88">
        <f>'Sheet_2 Inputs &amp; Outputs (t)'!P68*($E32*((1+Inflation_rate)^Q$2))</f>
        <v>0</v>
      </c>
      <c r="R32" s="88">
        <f>'Sheet_2 Inputs &amp; Outputs (t)'!Q68*($E32*((1+Inflation_rate)^R$2))</f>
        <v>0</v>
      </c>
      <c r="S32" s="88">
        <f>'Sheet_2 Inputs &amp; Outputs (t)'!R68*($E32*((1+Inflation_rate)^S$2))</f>
        <v>0</v>
      </c>
      <c r="T32" s="88">
        <f>'Sheet_2 Inputs &amp; Outputs (t)'!S68*($E32*((1+Inflation_rate)^T$2))</f>
        <v>0</v>
      </c>
      <c r="U32" s="88">
        <f>'Sheet_2 Inputs &amp; Outputs (t)'!T68*($E32*((1+Inflation_rate)^U$2))</f>
        <v>0</v>
      </c>
      <c r="V32" s="88">
        <f>'Sheet_2 Inputs &amp; Outputs (t)'!U68*($E32*((1+Inflation_rate)^V$2))</f>
        <v>0</v>
      </c>
      <c r="W32" s="88">
        <f>'Sheet_2 Inputs &amp; Outputs (t)'!V68*($E32*((1+Inflation_rate)^W$2))</f>
        <v>0</v>
      </c>
      <c r="X32" s="88">
        <f>'Sheet_2 Inputs &amp; Outputs (t)'!W68*($E32*((1+Inflation_rate)^X$2))</f>
        <v>0</v>
      </c>
      <c r="Y32" s="88">
        <f>'Sheet_2 Inputs &amp; Outputs (t)'!X68*($E32*((1+Inflation_rate)^Y$2))</f>
        <v>0</v>
      </c>
      <c r="Z32" s="88">
        <f>'Sheet_2 Inputs &amp; Outputs (t)'!Y68*($E32*((1+Inflation_rate)^Z$2))</f>
        <v>0</v>
      </c>
      <c r="AA32" s="88">
        <f>'Sheet_2 Inputs &amp; Outputs (t)'!Z68*($E32*((1+Inflation_rate)^AA$2))</f>
        <v>0</v>
      </c>
      <c r="AB32" s="88">
        <f>'Sheet_2 Inputs &amp; Outputs (t)'!AA68*($E32*((1+Inflation_rate)^AB$2))</f>
        <v>0</v>
      </c>
      <c r="AC32" s="88">
        <f>'Sheet_2 Inputs &amp; Outputs (t)'!AB68*($E32*((1+Inflation_rate)^AC$2))</f>
        <v>0</v>
      </c>
      <c r="AD32" s="88">
        <f>'Sheet_2 Inputs &amp; Outputs (t)'!AC68*($E32*((1+Inflation_rate)^AD$2))</f>
        <v>0</v>
      </c>
      <c r="AE32" s="88">
        <f>'Sheet_2 Inputs &amp; Outputs (t)'!AD68*($E32*((1+Inflation_rate)^AE$2))</f>
        <v>0</v>
      </c>
      <c r="AF32" s="88">
        <f>'Sheet_2 Inputs &amp; Outputs (t)'!AE68*($E32*((1+Inflation_rate)^AF$2))</f>
        <v>0</v>
      </c>
      <c r="AG32" s="88">
        <f>'Sheet_2 Inputs &amp; Outputs (t)'!AF68*($E32*((1+Inflation_rate)^AG$2))</f>
        <v>0</v>
      </c>
      <c r="AH32" s="88">
        <f>'Sheet_2 Inputs &amp; Outputs (t)'!AG68*($E32*((1+Inflation_rate)^AH$2))</f>
        <v>0</v>
      </c>
      <c r="AI32" s="88">
        <f>'Sheet_2 Inputs &amp; Outputs (t)'!AH68*($E32*((1+Inflation_rate)^AI$2))</f>
        <v>0</v>
      </c>
      <c r="AJ32" s="88">
        <f>'Sheet_2 Inputs &amp; Outputs (t)'!AI68*($E32*((1+Inflation_rate)^AJ$2))</f>
        <v>0</v>
      </c>
      <c r="AK32" s="88">
        <f>'Sheet_2 Inputs &amp; Outputs (t)'!AJ68*($E32*((1+Inflation_rate)^AK$2))</f>
        <v>0</v>
      </c>
      <c r="AL32" s="88">
        <f>'Sheet_2 Inputs &amp; Outputs (t)'!AK68*($E32*((1+Inflation_rate)^AL$2))</f>
        <v>0</v>
      </c>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row>
    <row r="33" spans="1:64" s="291" customFormat="1" x14ac:dyDescent="0.3">
      <c r="A33" s="303">
        <f t="shared" si="5"/>
        <v>17.120000000000019</v>
      </c>
      <c r="B33" s="292" t="s">
        <v>184</v>
      </c>
      <c r="C33" s="294" t="str">
        <f>'Sheet_2 Inputs &amp; Outputs (t)'!C69</f>
        <v>other</v>
      </c>
      <c r="D33" s="263"/>
      <c r="E33" s="296">
        <v>0</v>
      </c>
      <c r="F33" s="298" t="s">
        <v>73</v>
      </c>
      <c r="G33" s="299">
        <f t="shared" si="8"/>
        <v>0</v>
      </c>
      <c r="H33" s="88">
        <f>'Sheet_2 Inputs &amp; Outputs (t)'!G69*$E33</f>
        <v>0</v>
      </c>
      <c r="I33" s="88">
        <f>'Sheet_2 Inputs &amp; Outputs (t)'!H69*($E33*((1+Inflation_rate)^I$2))</f>
        <v>0</v>
      </c>
      <c r="J33" s="88">
        <f>'Sheet_2 Inputs &amp; Outputs (t)'!I69*($E33*((1+Inflation_rate)^J$2))</f>
        <v>0</v>
      </c>
      <c r="K33" s="88">
        <f>'Sheet_2 Inputs &amp; Outputs (t)'!J69*($E33*((1+Inflation_rate)^K$2))</f>
        <v>0</v>
      </c>
      <c r="L33" s="88">
        <f>'Sheet_2 Inputs &amp; Outputs (t)'!K69*($E33*((1+Inflation_rate)^L$2))</f>
        <v>0</v>
      </c>
      <c r="M33" s="88">
        <f>'Sheet_2 Inputs &amp; Outputs (t)'!L69*($E33*((1+Inflation_rate)^M$2))</f>
        <v>0</v>
      </c>
      <c r="N33" s="88">
        <f>'Sheet_2 Inputs &amp; Outputs (t)'!M69*($E33*((1+Inflation_rate)^N$2))</f>
        <v>0</v>
      </c>
      <c r="O33" s="88">
        <f>'Sheet_2 Inputs &amp; Outputs (t)'!N69*($E33*((1+Inflation_rate)^O$2))</f>
        <v>0</v>
      </c>
      <c r="P33" s="88">
        <f>'Sheet_2 Inputs &amp; Outputs (t)'!O69*($E33*((1+Inflation_rate)^P$2))</f>
        <v>0</v>
      </c>
      <c r="Q33" s="88">
        <f>'Sheet_2 Inputs &amp; Outputs (t)'!P69*($E33*((1+Inflation_rate)^Q$2))</f>
        <v>0</v>
      </c>
      <c r="R33" s="88">
        <f>'Sheet_2 Inputs &amp; Outputs (t)'!Q69*($E33*((1+Inflation_rate)^R$2))</f>
        <v>0</v>
      </c>
      <c r="S33" s="88">
        <f>'Sheet_2 Inputs &amp; Outputs (t)'!R69*($E33*((1+Inflation_rate)^S$2))</f>
        <v>0</v>
      </c>
      <c r="T33" s="88">
        <f>'Sheet_2 Inputs &amp; Outputs (t)'!S69*($E33*((1+Inflation_rate)^T$2))</f>
        <v>0</v>
      </c>
      <c r="U33" s="88">
        <f>'Sheet_2 Inputs &amp; Outputs (t)'!T69*($E33*((1+Inflation_rate)^U$2))</f>
        <v>0</v>
      </c>
      <c r="V33" s="88">
        <f>'Sheet_2 Inputs &amp; Outputs (t)'!U69*($E33*((1+Inflation_rate)^V$2))</f>
        <v>0</v>
      </c>
      <c r="W33" s="88">
        <f>'Sheet_2 Inputs &amp; Outputs (t)'!V69*($E33*((1+Inflation_rate)^W$2))</f>
        <v>0</v>
      </c>
      <c r="X33" s="88">
        <f>'Sheet_2 Inputs &amp; Outputs (t)'!W69*($E33*((1+Inflation_rate)^X$2))</f>
        <v>0</v>
      </c>
      <c r="Y33" s="88">
        <f>'Sheet_2 Inputs &amp; Outputs (t)'!X69*($E33*((1+Inflation_rate)^Y$2))</f>
        <v>0</v>
      </c>
      <c r="Z33" s="88">
        <f>'Sheet_2 Inputs &amp; Outputs (t)'!Y69*($E33*((1+Inflation_rate)^Z$2))</f>
        <v>0</v>
      </c>
      <c r="AA33" s="88">
        <f>'Sheet_2 Inputs &amp; Outputs (t)'!Z69*($E33*((1+Inflation_rate)^AA$2))</f>
        <v>0</v>
      </c>
      <c r="AB33" s="88">
        <f>'Sheet_2 Inputs &amp; Outputs (t)'!AA69*($E33*((1+Inflation_rate)^AB$2))</f>
        <v>0</v>
      </c>
      <c r="AC33" s="88">
        <f>'Sheet_2 Inputs &amp; Outputs (t)'!AB69*($E33*((1+Inflation_rate)^AC$2))</f>
        <v>0</v>
      </c>
      <c r="AD33" s="88">
        <f>'Sheet_2 Inputs &amp; Outputs (t)'!AC69*($E33*((1+Inflation_rate)^AD$2))</f>
        <v>0</v>
      </c>
      <c r="AE33" s="88">
        <f>'Sheet_2 Inputs &amp; Outputs (t)'!AD69*($E33*((1+Inflation_rate)^AE$2))</f>
        <v>0</v>
      </c>
      <c r="AF33" s="88">
        <f>'Sheet_2 Inputs &amp; Outputs (t)'!AE69*($E33*((1+Inflation_rate)^AF$2))</f>
        <v>0</v>
      </c>
      <c r="AG33" s="88">
        <f>'Sheet_2 Inputs &amp; Outputs (t)'!AF69*($E33*((1+Inflation_rate)^AG$2))</f>
        <v>0</v>
      </c>
      <c r="AH33" s="88">
        <f>'Sheet_2 Inputs &amp; Outputs (t)'!AG69*($E33*((1+Inflation_rate)^AH$2))</f>
        <v>0</v>
      </c>
      <c r="AI33" s="88">
        <f>'Sheet_2 Inputs &amp; Outputs (t)'!AH69*($E33*((1+Inflation_rate)^AI$2))</f>
        <v>0</v>
      </c>
      <c r="AJ33" s="88">
        <f>'Sheet_2 Inputs &amp; Outputs (t)'!AI69*($E33*((1+Inflation_rate)^AJ$2))</f>
        <v>0</v>
      </c>
      <c r="AK33" s="88">
        <f>'Sheet_2 Inputs &amp; Outputs (t)'!AJ69*($E33*((1+Inflation_rate)^AK$2))</f>
        <v>0</v>
      </c>
      <c r="AL33" s="88">
        <f>'Sheet_2 Inputs &amp; Outputs (t)'!AK69*($E33*((1+Inflation_rate)^AL$2))</f>
        <v>0</v>
      </c>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64" s="291" customFormat="1" x14ac:dyDescent="0.3">
      <c r="A34" s="303">
        <f t="shared" si="5"/>
        <v>17.13000000000002</v>
      </c>
      <c r="B34" s="292" t="s">
        <v>185</v>
      </c>
      <c r="C34" s="294" t="str">
        <f>'Sheet_2 Inputs &amp; Outputs (t)'!C70</f>
        <v>other</v>
      </c>
      <c r="D34" s="263"/>
      <c r="E34" s="296">
        <v>0</v>
      </c>
      <c r="F34" s="298" t="s">
        <v>73</v>
      </c>
      <c r="G34" s="299">
        <f t="shared" si="8"/>
        <v>0</v>
      </c>
      <c r="H34" s="88">
        <f>'Sheet_2 Inputs &amp; Outputs (t)'!G70*$E34</f>
        <v>0</v>
      </c>
      <c r="I34" s="88">
        <f>'Sheet_2 Inputs &amp; Outputs (t)'!H70*($E34*((1+Inflation_rate)^I$2))</f>
        <v>0</v>
      </c>
      <c r="J34" s="88">
        <f>'Sheet_2 Inputs &amp; Outputs (t)'!I70*($E34*((1+Inflation_rate)^J$2))</f>
        <v>0</v>
      </c>
      <c r="K34" s="88">
        <f>'Sheet_2 Inputs &amp; Outputs (t)'!J70*($E34*((1+Inflation_rate)^K$2))</f>
        <v>0</v>
      </c>
      <c r="L34" s="88">
        <f>'Sheet_2 Inputs &amp; Outputs (t)'!K70*($E34*((1+Inflation_rate)^L$2))</f>
        <v>0</v>
      </c>
      <c r="M34" s="88">
        <f>'Sheet_2 Inputs &amp; Outputs (t)'!L70*($E34*((1+Inflation_rate)^M$2))</f>
        <v>0</v>
      </c>
      <c r="N34" s="88">
        <f>'Sheet_2 Inputs &amp; Outputs (t)'!M70*($E34*((1+Inflation_rate)^N$2))</f>
        <v>0</v>
      </c>
      <c r="O34" s="88">
        <f>'Sheet_2 Inputs &amp; Outputs (t)'!N70*($E34*((1+Inflation_rate)^O$2))</f>
        <v>0</v>
      </c>
      <c r="P34" s="88">
        <f>'Sheet_2 Inputs &amp; Outputs (t)'!O70*($E34*((1+Inflation_rate)^P$2))</f>
        <v>0</v>
      </c>
      <c r="Q34" s="88">
        <f>'Sheet_2 Inputs &amp; Outputs (t)'!P70*($E34*((1+Inflation_rate)^Q$2))</f>
        <v>0</v>
      </c>
      <c r="R34" s="88">
        <f>'Sheet_2 Inputs &amp; Outputs (t)'!Q70*($E34*((1+Inflation_rate)^R$2))</f>
        <v>0</v>
      </c>
      <c r="S34" s="88">
        <f>'Sheet_2 Inputs &amp; Outputs (t)'!R70*($E34*((1+Inflation_rate)^S$2))</f>
        <v>0</v>
      </c>
      <c r="T34" s="88">
        <f>'Sheet_2 Inputs &amp; Outputs (t)'!S70*($E34*((1+Inflation_rate)^T$2))</f>
        <v>0</v>
      </c>
      <c r="U34" s="88">
        <f>'Sheet_2 Inputs &amp; Outputs (t)'!T70*($E34*((1+Inflation_rate)^U$2))</f>
        <v>0</v>
      </c>
      <c r="V34" s="88">
        <f>'Sheet_2 Inputs &amp; Outputs (t)'!U70*($E34*((1+Inflation_rate)^V$2))</f>
        <v>0</v>
      </c>
      <c r="W34" s="88">
        <f>'Sheet_2 Inputs &amp; Outputs (t)'!V70*($E34*((1+Inflation_rate)^W$2))</f>
        <v>0</v>
      </c>
      <c r="X34" s="88">
        <f>'Sheet_2 Inputs &amp; Outputs (t)'!W70*($E34*((1+Inflation_rate)^X$2))</f>
        <v>0</v>
      </c>
      <c r="Y34" s="88">
        <f>'Sheet_2 Inputs &amp; Outputs (t)'!X70*($E34*((1+Inflation_rate)^Y$2))</f>
        <v>0</v>
      </c>
      <c r="Z34" s="88">
        <f>'Sheet_2 Inputs &amp; Outputs (t)'!Y70*($E34*((1+Inflation_rate)^Z$2))</f>
        <v>0</v>
      </c>
      <c r="AA34" s="88">
        <f>'Sheet_2 Inputs &amp; Outputs (t)'!Z70*($E34*((1+Inflation_rate)^AA$2))</f>
        <v>0</v>
      </c>
      <c r="AB34" s="88">
        <f>'Sheet_2 Inputs &amp; Outputs (t)'!AA70*($E34*((1+Inflation_rate)^AB$2))</f>
        <v>0</v>
      </c>
      <c r="AC34" s="88">
        <f>'Sheet_2 Inputs &amp; Outputs (t)'!AB70*($E34*((1+Inflation_rate)^AC$2))</f>
        <v>0</v>
      </c>
      <c r="AD34" s="88">
        <f>'Sheet_2 Inputs &amp; Outputs (t)'!AC70*($E34*((1+Inflation_rate)^AD$2))</f>
        <v>0</v>
      </c>
      <c r="AE34" s="88">
        <f>'Sheet_2 Inputs &amp; Outputs (t)'!AD70*($E34*((1+Inflation_rate)^AE$2))</f>
        <v>0</v>
      </c>
      <c r="AF34" s="88">
        <f>'Sheet_2 Inputs &amp; Outputs (t)'!AE70*($E34*((1+Inflation_rate)^AF$2))</f>
        <v>0</v>
      </c>
      <c r="AG34" s="88">
        <f>'Sheet_2 Inputs &amp; Outputs (t)'!AF70*($E34*((1+Inflation_rate)^AG$2))</f>
        <v>0</v>
      </c>
      <c r="AH34" s="88">
        <f>'Sheet_2 Inputs &amp; Outputs (t)'!AG70*($E34*((1+Inflation_rate)^AH$2))</f>
        <v>0</v>
      </c>
      <c r="AI34" s="88">
        <f>'Sheet_2 Inputs &amp; Outputs (t)'!AH70*($E34*((1+Inflation_rate)^AI$2))</f>
        <v>0</v>
      </c>
      <c r="AJ34" s="88">
        <f>'Sheet_2 Inputs &amp; Outputs (t)'!AI70*($E34*((1+Inflation_rate)^AJ$2))</f>
        <v>0</v>
      </c>
      <c r="AK34" s="88">
        <f>'Sheet_2 Inputs &amp; Outputs (t)'!AJ70*($E34*((1+Inflation_rate)^AK$2))</f>
        <v>0</v>
      </c>
      <c r="AL34" s="88">
        <f>'Sheet_2 Inputs &amp; Outputs (t)'!AK70*($E34*((1+Inflation_rate)^AL$2))</f>
        <v>0</v>
      </c>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s="2" customFormat="1" ht="13.5" thickBot="1" x14ac:dyDescent="0.35">
      <c r="A35" s="303">
        <f t="shared" si="5"/>
        <v>17.140000000000022</v>
      </c>
      <c r="B35" s="292" t="s">
        <v>186</v>
      </c>
      <c r="C35" s="294" t="str">
        <f>'Sheet_2 Inputs &amp; Outputs (t)'!C71</f>
        <v>other</v>
      </c>
      <c r="D35" s="72"/>
      <c r="E35" s="75">
        <v>0</v>
      </c>
      <c r="F35" s="77" t="s">
        <v>73</v>
      </c>
      <c r="G35" s="89">
        <f t="shared" si="6"/>
        <v>0</v>
      </c>
      <c r="H35" s="88">
        <f>'Sheet_2 Inputs &amp; Outputs (t)'!G67*$E35</f>
        <v>0</v>
      </c>
      <c r="I35" s="88">
        <f>'Sheet_2 Inputs &amp; Outputs (t)'!H67*($E35*((1+Inflation_rate)^I$2))</f>
        <v>0</v>
      </c>
      <c r="J35" s="88">
        <f>'Sheet_2 Inputs &amp; Outputs (t)'!I67*($E35*((1+Inflation_rate)^J$2))</f>
        <v>0</v>
      </c>
      <c r="K35" s="88">
        <f>'Sheet_2 Inputs &amp; Outputs (t)'!J67*($E35*((1+Inflation_rate)^K$2))</f>
        <v>0</v>
      </c>
      <c r="L35" s="88">
        <f>'Sheet_2 Inputs &amp; Outputs (t)'!K67*($E35*((1+Inflation_rate)^L$2))</f>
        <v>0</v>
      </c>
      <c r="M35" s="88">
        <f>'Sheet_2 Inputs &amp; Outputs (t)'!L67*($E35*((1+Inflation_rate)^M$2))</f>
        <v>0</v>
      </c>
      <c r="N35" s="88">
        <f>'Sheet_2 Inputs &amp; Outputs (t)'!M67*($E35*((1+Inflation_rate)^N$2))</f>
        <v>0</v>
      </c>
      <c r="O35" s="88">
        <f>'Sheet_2 Inputs &amp; Outputs (t)'!N67*($E35*((1+Inflation_rate)^O$2))</f>
        <v>0</v>
      </c>
      <c r="P35" s="88">
        <f>'Sheet_2 Inputs &amp; Outputs (t)'!O67*($E35*((1+Inflation_rate)^P$2))</f>
        <v>0</v>
      </c>
      <c r="Q35" s="88">
        <f>'Sheet_2 Inputs &amp; Outputs (t)'!P67*($E35*((1+Inflation_rate)^Q$2))</f>
        <v>0</v>
      </c>
      <c r="R35" s="88">
        <f>'Sheet_2 Inputs &amp; Outputs (t)'!Q67*($E35*((1+Inflation_rate)^R$2))</f>
        <v>0</v>
      </c>
      <c r="S35" s="88">
        <f>'Sheet_2 Inputs &amp; Outputs (t)'!R67*($E35*((1+Inflation_rate)^S$2))</f>
        <v>0</v>
      </c>
      <c r="T35" s="88">
        <f>'Sheet_2 Inputs &amp; Outputs (t)'!S67*($E35*((1+Inflation_rate)^T$2))</f>
        <v>0</v>
      </c>
      <c r="U35" s="88">
        <f>'Sheet_2 Inputs &amp; Outputs (t)'!T67*($E35*((1+Inflation_rate)^U$2))</f>
        <v>0</v>
      </c>
      <c r="V35" s="88">
        <f>'Sheet_2 Inputs &amp; Outputs (t)'!U67*($E35*((1+Inflation_rate)^V$2))</f>
        <v>0</v>
      </c>
      <c r="W35" s="88">
        <f>'Sheet_2 Inputs &amp; Outputs (t)'!V67*($E35*((1+Inflation_rate)^W$2))</f>
        <v>0</v>
      </c>
      <c r="X35" s="88">
        <f>'Sheet_2 Inputs &amp; Outputs (t)'!W67*($E35*((1+Inflation_rate)^X$2))</f>
        <v>0</v>
      </c>
      <c r="Y35" s="88">
        <f>'Sheet_2 Inputs &amp; Outputs (t)'!X67*($E35*((1+Inflation_rate)^Y$2))</f>
        <v>0</v>
      </c>
      <c r="Z35" s="88">
        <f>'Sheet_2 Inputs &amp; Outputs (t)'!Y67*($E35*((1+Inflation_rate)^Z$2))</f>
        <v>0</v>
      </c>
      <c r="AA35" s="88">
        <f>'Sheet_2 Inputs &amp; Outputs (t)'!Z67*($E35*((1+Inflation_rate)^AA$2))</f>
        <v>0</v>
      </c>
      <c r="AB35" s="88">
        <f>'Sheet_2 Inputs &amp; Outputs (t)'!AA67*($E35*((1+Inflation_rate)^AB$2))</f>
        <v>0</v>
      </c>
      <c r="AC35" s="88">
        <f>'Sheet_2 Inputs &amp; Outputs (t)'!AB67*($E35*((1+Inflation_rate)^AC$2))</f>
        <v>0</v>
      </c>
      <c r="AD35" s="88">
        <f>'Sheet_2 Inputs &amp; Outputs (t)'!AC67*($E35*((1+Inflation_rate)^AD$2))</f>
        <v>0</v>
      </c>
      <c r="AE35" s="88">
        <f>'Sheet_2 Inputs &amp; Outputs (t)'!AD67*($E35*((1+Inflation_rate)^AE$2))</f>
        <v>0</v>
      </c>
      <c r="AF35" s="88">
        <f>'Sheet_2 Inputs &amp; Outputs (t)'!AE67*($E35*((1+Inflation_rate)^AF$2))</f>
        <v>0</v>
      </c>
      <c r="AG35" s="88">
        <f>'Sheet_2 Inputs &amp; Outputs (t)'!AF67*($E35*((1+Inflation_rate)^AG$2))</f>
        <v>0</v>
      </c>
      <c r="AH35" s="88">
        <f>'Sheet_2 Inputs &amp; Outputs (t)'!AG67*($E35*((1+Inflation_rate)^AH$2))</f>
        <v>0</v>
      </c>
      <c r="AI35" s="88">
        <f>'Sheet_2 Inputs &amp; Outputs (t)'!AH67*($E35*((1+Inflation_rate)^AI$2))</f>
        <v>0</v>
      </c>
      <c r="AJ35" s="88">
        <f>'Sheet_2 Inputs &amp; Outputs (t)'!AI67*($E35*((1+Inflation_rate)^AJ$2))</f>
        <v>0</v>
      </c>
      <c r="AK35" s="88">
        <f>'Sheet_2 Inputs &amp; Outputs (t)'!AJ67*($E35*((1+Inflation_rate)^AK$2))</f>
        <v>0</v>
      </c>
      <c r="AL35" s="88">
        <f>'Sheet_2 Inputs &amp; Outputs (t)'!AK67*($E35*((1+Inflation_rate)^AL$2))</f>
        <v>0</v>
      </c>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64" s="2" customFormat="1" ht="15" thickBot="1" x14ac:dyDescent="0.35">
      <c r="A36" s="28"/>
      <c r="B36" s="29" t="s">
        <v>98</v>
      </c>
      <c r="C36" s="56"/>
      <c r="D36" s="56"/>
      <c r="E36" s="30"/>
      <c r="F36" s="80" t="s">
        <v>73</v>
      </c>
      <c r="G36" s="90">
        <f>SUM(H36:AL36)</f>
        <v>0</v>
      </c>
      <c r="H36" s="91">
        <f t="shared" ref="H36:AL36" si="9">SUM(H22:H35)</f>
        <v>0</v>
      </c>
      <c r="I36" s="91">
        <f t="shared" si="9"/>
        <v>0</v>
      </c>
      <c r="J36" s="91">
        <f>SUM(J22:J35)</f>
        <v>0</v>
      </c>
      <c r="K36" s="91">
        <f t="shared" si="9"/>
        <v>0</v>
      </c>
      <c r="L36" s="91">
        <f t="shared" si="9"/>
        <v>0</v>
      </c>
      <c r="M36" s="91">
        <f t="shared" si="9"/>
        <v>0</v>
      </c>
      <c r="N36" s="91">
        <f t="shared" si="9"/>
        <v>0</v>
      </c>
      <c r="O36" s="91">
        <f t="shared" si="9"/>
        <v>0</v>
      </c>
      <c r="P36" s="91">
        <f t="shared" si="9"/>
        <v>0</v>
      </c>
      <c r="Q36" s="91">
        <f t="shared" si="9"/>
        <v>0</v>
      </c>
      <c r="R36" s="91">
        <f t="shared" si="9"/>
        <v>0</v>
      </c>
      <c r="S36" s="91">
        <f t="shared" si="9"/>
        <v>0</v>
      </c>
      <c r="T36" s="91">
        <f t="shared" si="9"/>
        <v>0</v>
      </c>
      <c r="U36" s="91">
        <f t="shared" si="9"/>
        <v>0</v>
      </c>
      <c r="V36" s="91">
        <f t="shared" si="9"/>
        <v>0</v>
      </c>
      <c r="W36" s="91">
        <f t="shared" si="9"/>
        <v>0</v>
      </c>
      <c r="X36" s="91">
        <f t="shared" si="9"/>
        <v>0</v>
      </c>
      <c r="Y36" s="91">
        <f t="shared" si="9"/>
        <v>0</v>
      </c>
      <c r="Z36" s="91">
        <f t="shared" si="9"/>
        <v>0</v>
      </c>
      <c r="AA36" s="91">
        <f t="shared" si="9"/>
        <v>0</v>
      </c>
      <c r="AB36" s="91">
        <f t="shared" si="9"/>
        <v>0</v>
      </c>
      <c r="AC36" s="91">
        <f t="shared" si="9"/>
        <v>0</v>
      </c>
      <c r="AD36" s="91">
        <f t="shared" si="9"/>
        <v>0</v>
      </c>
      <c r="AE36" s="91">
        <f t="shared" si="9"/>
        <v>0</v>
      </c>
      <c r="AF36" s="91">
        <f t="shared" si="9"/>
        <v>0</v>
      </c>
      <c r="AG36" s="91">
        <f t="shared" si="9"/>
        <v>0</v>
      </c>
      <c r="AH36" s="91">
        <f t="shared" si="9"/>
        <v>0</v>
      </c>
      <c r="AI36" s="91">
        <f t="shared" si="9"/>
        <v>0</v>
      </c>
      <c r="AJ36" s="91">
        <f t="shared" si="9"/>
        <v>0</v>
      </c>
      <c r="AK36" s="91">
        <f t="shared" si="9"/>
        <v>0</v>
      </c>
      <c r="AL36" s="91">
        <f t="shared" si="9"/>
        <v>0</v>
      </c>
    </row>
    <row r="37" spans="1:64" s="1" customFormat="1" ht="14.5" x14ac:dyDescent="0.3">
      <c r="A37" s="34"/>
      <c r="B37" s="42"/>
      <c r="C37" s="68"/>
      <c r="D37" s="68"/>
      <c r="E37" s="27"/>
      <c r="F37" s="92"/>
      <c r="G37" s="92"/>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row>
    <row r="38" spans="1:64" ht="13.5" thickBot="1" x14ac:dyDescent="0.35"/>
    <row r="39" spans="1:64" s="2" customFormat="1" ht="24" thickBot="1" x14ac:dyDescent="0.4">
      <c r="A39" s="38" t="s">
        <v>207</v>
      </c>
      <c r="B39" s="46"/>
      <c r="C39" s="46"/>
      <c r="D39" s="67"/>
      <c r="E39" s="41"/>
      <c r="F39" s="83"/>
      <c r="G39" s="83"/>
      <c r="H39" s="83"/>
      <c r="I39" s="83"/>
      <c r="J39" s="83"/>
      <c r="K39" s="205"/>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4"/>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row>
    <row r="40" spans="1:64" s="35" customFormat="1" ht="13.5" thickBot="1" x14ac:dyDescent="0.35">
      <c r="A40" s="47">
        <v>19</v>
      </c>
      <c r="B40" s="32" t="s">
        <v>136</v>
      </c>
      <c r="C40" s="32"/>
      <c r="D40" s="32"/>
      <c r="E40" s="61"/>
      <c r="F40" s="79"/>
      <c r="G40" s="123" t="s">
        <v>94</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row>
    <row r="41" spans="1:64" s="2" customFormat="1" x14ac:dyDescent="0.3">
      <c r="A41" s="120">
        <f>A40+0.01</f>
        <v>19.010000000000002</v>
      </c>
      <c r="B41" s="28" t="s">
        <v>141</v>
      </c>
      <c r="C41" s="28"/>
      <c r="D41" s="69"/>
      <c r="E41" s="73"/>
      <c r="F41" s="77" t="s">
        <v>73</v>
      </c>
      <c r="G41" s="87">
        <f>SUM(H41:AL41)</f>
        <v>0</v>
      </c>
      <c r="H41" s="95">
        <v>0</v>
      </c>
      <c r="I41" s="95">
        <v>0</v>
      </c>
      <c r="J41" s="95">
        <v>0</v>
      </c>
      <c r="K41" s="95">
        <v>0</v>
      </c>
      <c r="L41" s="95">
        <v>0</v>
      </c>
      <c r="M41" s="95">
        <v>0</v>
      </c>
      <c r="N41" s="95">
        <v>0</v>
      </c>
      <c r="O41" s="95">
        <v>0</v>
      </c>
      <c r="P41" s="95">
        <v>0</v>
      </c>
      <c r="Q41" s="95">
        <v>0</v>
      </c>
      <c r="R41" s="95">
        <v>0</v>
      </c>
      <c r="S41" s="95">
        <v>0</v>
      </c>
      <c r="T41" s="95">
        <v>0</v>
      </c>
      <c r="U41" s="95">
        <v>0</v>
      </c>
      <c r="V41" s="95">
        <v>0</v>
      </c>
      <c r="W41" s="95">
        <v>0</v>
      </c>
      <c r="X41" s="95">
        <v>0</v>
      </c>
      <c r="Y41" s="95">
        <v>0</v>
      </c>
      <c r="Z41" s="95">
        <v>0</v>
      </c>
      <c r="AA41" s="95">
        <v>0</v>
      </c>
      <c r="AB41" s="95">
        <v>0</v>
      </c>
      <c r="AC41" s="95">
        <v>0</v>
      </c>
      <c r="AD41" s="95">
        <v>0</v>
      </c>
      <c r="AE41" s="95">
        <v>0</v>
      </c>
      <c r="AF41" s="95">
        <v>0</v>
      </c>
      <c r="AG41" s="95">
        <v>0</v>
      </c>
      <c r="AH41" s="95">
        <v>0</v>
      </c>
      <c r="AI41" s="95">
        <v>0</v>
      </c>
      <c r="AJ41" s="95">
        <v>0</v>
      </c>
      <c r="AK41" s="95">
        <v>0</v>
      </c>
      <c r="AL41" s="95">
        <v>0</v>
      </c>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row>
    <row r="42" spans="1:64" s="2" customFormat="1" x14ac:dyDescent="0.3">
      <c r="A42" s="120">
        <f t="shared" ref="A42:A50" si="10">A41+0.01</f>
        <v>19.020000000000003</v>
      </c>
      <c r="B42" s="28" t="s">
        <v>138</v>
      </c>
      <c r="C42" s="28"/>
      <c r="D42" s="70"/>
      <c r="E42" s="74">
        <v>0</v>
      </c>
      <c r="F42" s="77" t="s">
        <v>73</v>
      </c>
      <c r="G42" s="89">
        <f t="shared" ref="G42:G50" si="11">SUM(H42:AL42)</f>
        <v>0</v>
      </c>
      <c r="H42" s="88">
        <f>'Sheet_2 Inputs &amp; Outputs (t)'!G20*($E$42*((1+Inflation_rate)^H2))</f>
        <v>0</v>
      </c>
      <c r="I42" s="88">
        <f>'Sheet_2 Inputs &amp; Outputs (t)'!H20*($E$42*((1+Inflation_rate)^I2))</f>
        <v>0</v>
      </c>
      <c r="J42" s="88">
        <f>'Sheet_2 Inputs &amp; Outputs (t)'!I20*($E$42*((1+Inflation_rate)^J2))</f>
        <v>0</v>
      </c>
      <c r="K42" s="88">
        <f>'Sheet_2 Inputs &amp; Outputs (t)'!J20*($E$42*((1+Inflation_rate)^K2))</f>
        <v>0</v>
      </c>
      <c r="L42" s="88">
        <f>'Sheet_2 Inputs &amp; Outputs (t)'!K20*($E$42*((1+Inflation_rate)^L2))</f>
        <v>0</v>
      </c>
      <c r="M42" s="88">
        <f>'Sheet_2 Inputs &amp; Outputs (t)'!L20*($E$42*((1+Inflation_rate)^M2))</f>
        <v>0</v>
      </c>
      <c r="N42" s="88">
        <f>'Sheet_2 Inputs &amp; Outputs (t)'!M20*($E$42*((1+Inflation_rate)^N2))</f>
        <v>0</v>
      </c>
      <c r="O42" s="88">
        <f>'Sheet_2 Inputs &amp; Outputs (t)'!N20*($E$42*((1+Inflation_rate)^O2))</f>
        <v>0</v>
      </c>
      <c r="P42" s="88">
        <f>'Sheet_2 Inputs &amp; Outputs (t)'!O20*($E$42*((1+Inflation_rate)^P2))</f>
        <v>0</v>
      </c>
      <c r="Q42" s="88">
        <f>'Sheet_2 Inputs &amp; Outputs (t)'!P20*($E$42*((1+Inflation_rate)^Q2))</f>
        <v>0</v>
      </c>
      <c r="R42" s="88">
        <f>'Sheet_2 Inputs &amp; Outputs (t)'!Q20*($E$42*((1+Inflation_rate)^R2))</f>
        <v>0</v>
      </c>
      <c r="S42" s="88">
        <f>'Sheet_2 Inputs &amp; Outputs (t)'!R20*($E$42*((1+Inflation_rate)^S2))</f>
        <v>0</v>
      </c>
      <c r="T42" s="88">
        <f>'Sheet_2 Inputs &amp; Outputs (t)'!S20*($E$42*((1+Inflation_rate)^T2))</f>
        <v>0</v>
      </c>
      <c r="U42" s="88">
        <f>'Sheet_2 Inputs &amp; Outputs (t)'!T20*($E$42*((1+Inflation_rate)^U2))</f>
        <v>0</v>
      </c>
      <c r="V42" s="88">
        <f>'Sheet_2 Inputs &amp; Outputs (t)'!U20*($E$42*((1+Inflation_rate)^V2))</f>
        <v>0</v>
      </c>
      <c r="W42" s="88">
        <f>'Sheet_2 Inputs &amp; Outputs (t)'!V20*($E$42*((1+Inflation_rate)^W2))</f>
        <v>0</v>
      </c>
      <c r="X42" s="88">
        <f>'Sheet_2 Inputs &amp; Outputs (t)'!W20*($E$42*((1+Inflation_rate)^X2))</f>
        <v>0</v>
      </c>
      <c r="Y42" s="88">
        <f>'Sheet_2 Inputs &amp; Outputs (t)'!X20*($E$42*((1+Inflation_rate)^Y2))</f>
        <v>0</v>
      </c>
      <c r="Z42" s="88">
        <f>'Sheet_2 Inputs &amp; Outputs (t)'!Y20*($E$42*((1+Inflation_rate)^Z2))</f>
        <v>0</v>
      </c>
      <c r="AA42" s="88">
        <f>'Sheet_2 Inputs &amp; Outputs (t)'!Z20*($E$42*((1+Inflation_rate)^AA2))</f>
        <v>0</v>
      </c>
      <c r="AB42" s="88">
        <f>'Sheet_2 Inputs &amp; Outputs (t)'!AA20*($E$42*((1+Inflation_rate)^AB2))</f>
        <v>0</v>
      </c>
      <c r="AC42" s="88">
        <f>'Sheet_2 Inputs &amp; Outputs (t)'!AB20*($E$42*((1+Inflation_rate)^AC2))</f>
        <v>0</v>
      </c>
      <c r="AD42" s="88">
        <f>'Sheet_2 Inputs &amp; Outputs (t)'!AC20*($E$42*((1+Inflation_rate)^AD2))</f>
        <v>0</v>
      </c>
      <c r="AE42" s="88">
        <f>'Sheet_2 Inputs &amp; Outputs (t)'!AD20*($E$42*((1+Inflation_rate)^AE2))</f>
        <v>0</v>
      </c>
      <c r="AF42" s="88">
        <f>'Sheet_2 Inputs &amp; Outputs (t)'!AE20*($E$42*((1+Inflation_rate)^AF2))</f>
        <v>0</v>
      </c>
      <c r="AG42" s="88">
        <f>'Sheet_2 Inputs &amp; Outputs (t)'!AF20*($E$42*((1+Inflation_rate)^AG2))</f>
        <v>0</v>
      </c>
      <c r="AH42" s="88">
        <f>'Sheet_2 Inputs &amp; Outputs (t)'!AG20*($E$42*((1+Inflation_rate)^AH2))</f>
        <v>0</v>
      </c>
      <c r="AI42" s="88">
        <f>'Sheet_2 Inputs &amp; Outputs (t)'!AH20*($E$42*((1+Inflation_rate)^AI2))</f>
        <v>0</v>
      </c>
      <c r="AJ42" s="88">
        <f>'Sheet_2 Inputs &amp; Outputs (t)'!AI20*($E$42*((1+Inflation_rate)^AJ2))</f>
        <v>0</v>
      </c>
      <c r="AK42" s="88">
        <f>'Sheet_2 Inputs &amp; Outputs (t)'!AJ20*($E$42*((1+Inflation_rate)^AK2))</f>
        <v>0</v>
      </c>
      <c r="AL42" s="88">
        <f>'Sheet_2 Inputs &amp; Outputs (t)'!AK20*($E$42*((1+Inflation_rate)^AL2))</f>
        <v>0</v>
      </c>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row>
    <row r="43" spans="1:64" s="2" customFormat="1" x14ac:dyDescent="0.3">
      <c r="A43" s="120">
        <f t="shared" si="10"/>
        <v>19.030000000000005</v>
      </c>
      <c r="B43" s="28" t="s">
        <v>139</v>
      </c>
      <c r="C43" s="28"/>
      <c r="D43" s="70"/>
      <c r="E43" s="74"/>
      <c r="F43" s="77" t="s">
        <v>73</v>
      </c>
      <c r="G43" s="89">
        <f t="shared" si="11"/>
        <v>0</v>
      </c>
      <c r="H43" s="95">
        <v>0</v>
      </c>
      <c r="I43" s="88">
        <f t="shared" ref="I43:AL43" si="12">H43*(1+Inflation_rate)</f>
        <v>0</v>
      </c>
      <c r="J43" s="88">
        <f t="shared" si="12"/>
        <v>0</v>
      </c>
      <c r="K43" s="88">
        <f t="shared" si="12"/>
        <v>0</v>
      </c>
      <c r="L43" s="88">
        <f t="shared" si="12"/>
        <v>0</v>
      </c>
      <c r="M43" s="88">
        <f t="shared" si="12"/>
        <v>0</v>
      </c>
      <c r="N43" s="88">
        <f t="shared" si="12"/>
        <v>0</v>
      </c>
      <c r="O43" s="88">
        <f t="shared" si="12"/>
        <v>0</v>
      </c>
      <c r="P43" s="88">
        <f t="shared" si="12"/>
        <v>0</v>
      </c>
      <c r="Q43" s="88">
        <f t="shared" si="12"/>
        <v>0</v>
      </c>
      <c r="R43" s="88">
        <f t="shared" si="12"/>
        <v>0</v>
      </c>
      <c r="S43" s="88">
        <f t="shared" si="12"/>
        <v>0</v>
      </c>
      <c r="T43" s="88">
        <f t="shared" si="12"/>
        <v>0</v>
      </c>
      <c r="U43" s="88">
        <f t="shared" si="12"/>
        <v>0</v>
      </c>
      <c r="V43" s="88">
        <f t="shared" si="12"/>
        <v>0</v>
      </c>
      <c r="W43" s="88">
        <f t="shared" si="12"/>
        <v>0</v>
      </c>
      <c r="X43" s="88">
        <f t="shared" si="12"/>
        <v>0</v>
      </c>
      <c r="Y43" s="88">
        <f t="shared" si="12"/>
        <v>0</v>
      </c>
      <c r="Z43" s="88">
        <f t="shared" si="12"/>
        <v>0</v>
      </c>
      <c r="AA43" s="88">
        <f t="shared" si="12"/>
        <v>0</v>
      </c>
      <c r="AB43" s="88">
        <f t="shared" si="12"/>
        <v>0</v>
      </c>
      <c r="AC43" s="88">
        <f t="shared" si="12"/>
        <v>0</v>
      </c>
      <c r="AD43" s="88">
        <f t="shared" si="12"/>
        <v>0</v>
      </c>
      <c r="AE43" s="88">
        <f t="shared" si="12"/>
        <v>0</v>
      </c>
      <c r="AF43" s="88">
        <f t="shared" si="12"/>
        <v>0</v>
      </c>
      <c r="AG43" s="88">
        <f t="shared" si="12"/>
        <v>0</v>
      </c>
      <c r="AH43" s="88">
        <f t="shared" si="12"/>
        <v>0</v>
      </c>
      <c r="AI43" s="88">
        <f t="shared" si="12"/>
        <v>0</v>
      </c>
      <c r="AJ43" s="88">
        <f t="shared" si="12"/>
        <v>0</v>
      </c>
      <c r="AK43" s="88">
        <f t="shared" si="12"/>
        <v>0</v>
      </c>
      <c r="AL43" s="88">
        <f t="shared" si="12"/>
        <v>0</v>
      </c>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row>
    <row r="44" spans="1:64" s="2" customFormat="1" x14ac:dyDescent="0.3">
      <c r="A44" s="120">
        <f t="shared" si="10"/>
        <v>19.040000000000006</v>
      </c>
      <c r="B44" s="28" t="s">
        <v>140</v>
      </c>
      <c r="C44" s="28"/>
      <c r="D44" s="70"/>
      <c r="E44" s="74"/>
      <c r="F44" s="77" t="s">
        <v>73</v>
      </c>
      <c r="G44" s="89">
        <f t="shared" si="11"/>
        <v>0</v>
      </c>
      <c r="H44" s="95">
        <v>0</v>
      </c>
      <c r="I44" s="88">
        <f t="shared" ref="I44:AL44" si="13">H44*(1+Inflation_rate)</f>
        <v>0</v>
      </c>
      <c r="J44" s="88">
        <f t="shared" si="13"/>
        <v>0</v>
      </c>
      <c r="K44" s="88">
        <f t="shared" si="13"/>
        <v>0</v>
      </c>
      <c r="L44" s="88">
        <f t="shared" si="13"/>
        <v>0</v>
      </c>
      <c r="M44" s="88">
        <f t="shared" si="13"/>
        <v>0</v>
      </c>
      <c r="N44" s="88">
        <f t="shared" si="13"/>
        <v>0</v>
      </c>
      <c r="O44" s="88">
        <f t="shared" si="13"/>
        <v>0</v>
      </c>
      <c r="P44" s="88">
        <f t="shared" si="13"/>
        <v>0</v>
      </c>
      <c r="Q44" s="88">
        <f t="shared" si="13"/>
        <v>0</v>
      </c>
      <c r="R44" s="88">
        <f t="shared" si="13"/>
        <v>0</v>
      </c>
      <c r="S44" s="88">
        <f t="shared" si="13"/>
        <v>0</v>
      </c>
      <c r="T44" s="88">
        <f t="shared" si="13"/>
        <v>0</v>
      </c>
      <c r="U44" s="88">
        <f t="shared" si="13"/>
        <v>0</v>
      </c>
      <c r="V44" s="88">
        <f t="shared" si="13"/>
        <v>0</v>
      </c>
      <c r="W44" s="88">
        <f t="shared" si="13"/>
        <v>0</v>
      </c>
      <c r="X44" s="88">
        <f t="shared" si="13"/>
        <v>0</v>
      </c>
      <c r="Y44" s="88">
        <f t="shared" si="13"/>
        <v>0</v>
      </c>
      <c r="Z44" s="88">
        <f t="shared" si="13"/>
        <v>0</v>
      </c>
      <c r="AA44" s="88">
        <f t="shared" si="13"/>
        <v>0</v>
      </c>
      <c r="AB44" s="88">
        <f t="shared" si="13"/>
        <v>0</v>
      </c>
      <c r="AC44" s="88">
        <f t="shared" si="13"/>
        <v>0</v>
      </c>
      <c r="AD44" s="88">
        <f t="shared" si="13"/>
        <v>0</v>
      </c>
      <c r="AE44" s="88">
        <f t="shared" si="13"/>
        <v>0</v>
      </c>
      <c r="AF44" s="88">
        <f t="shared" si="13"/>
        <v>0</v>
      </c>
      <c r="AG44" s="88">
        <f t="shared" si="13"/>
        <v>0</v>
      </c>
      <c r="AH44" s="88">
        <f t="shared" si="13"/>
        <v>0</v>
      </c>
      <c r="AI44" s="88">
        <f t="shared" si="13"/>
        <v>0</v>
      </c>
      <c r="AJ44" s="88">
        <f t="shared" si="13"/>
        <v>0</v>
      </c>
      <c r="AK44" s="88">
        <f t="shared" si="13"/>
        <v>0</v>
      </c>
      <c r="AL44" s="88">
        <f t="shared" si="13"/>
        <v>0</v>
      </c>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row>
    <row r="45" spans="1:64" s="2" customFormat="1" x14ac:dyDescent="0.3">
      <c r="A45" s="120">
        <f t="shared" si="10"/>
        <v>19.050000000000008</v>
      </c>
      <c r="B45" s="28" t="s">
        <v>212</v>
      </c>
      <c r="C45" s="28"/>
      <c r="D45" s="70"/>
      <c r="E45" s="74"/>
      <c r="F45" s="77" t="s">
        <v>73</v>
      </c>
      <c r="G45" s="89">
        <f t="shared" si="11"/>
        <v>0</v>
      </c>
      <c r="H45" s="95">
        <v>0</v>
      </c>
      <c r="I45" s="88">
        <f t="shared" ref="I45:AL45" si="14">H45*(1+Inflation_rate)</f>
        <v>0</v>
      </c>
      <c r="J45" s="88">
        <f t="shared" si="14"/>
        <v>0</v>
      </c>
      <c r="K45" s="88">
        <f t="shared" si="14"/>
        <v>0</v>
      </c>
      <c r="L45" s="88">
        <f t="shared" si="14"/>
        <v>0</v>
      </c>
      <c r="M45" s="88">
        <f t="shared" si="14"/>
        <v>0</v>
      </c>
      <c r="N45" s="88">
        <f t="shared" si="14"/>
        <v>0</v>
      </c>
      <c r="O45" s="88">
        <f t="shared" si="14"/>
        <v>0</v>
      </c>
      <c r="P45" s="88">
        <f t="shared" si="14"/>
        <v>0</v>
      </c>
      <c r="Q45" s="88">
        <f t="shared" si="14"/>
        <v>0</v>
      </c>
      <c r="R45" s="88">
        <f t="shared" si="14"/>
        <v>0</v>
      </c>
      <c r="S45" s="88">
        <f t="shared" si="14"/>
        <v>0</v>
      </c>
      <c r="T45" s="88">
        <f t="shared" si="14"/>
        <v>0</v>
      </c>
      <c r="U45" s="88">
        <f t="shared" si="14"/>
        <v>0</v>
      </c>
      <c r="V45" s="88">
        <f t="shared" si="14"/>
        <v>0</v>
      </c>
      <c r="W45" s="88">
        <f t="shared" si="14"/>
        <v>0</v>
      </c>
      <c r="X45" s="88">
        <f t="shared" si="14"/>
        <v>0</v>
      </c>
      <c r="Y45" s="88">
        <f t="shared" si="14"/>
        <v>0</v>
      </c>
      <c r="Z45" s="88">
        <f t="shared" si="14"/>
        <v>0</v>
      </c>
      <c r="AA45" s="88">
        <f t="shared" si="14"/>
        <v>0</v>
      </c>
      <c r="AB45" s="88">
        <f t="shared" si="14"/>
        <v>0</v>
      </c>
      <c r="AC45" s="88">
        <f t="shared" si="14"/>
        <v>0</v>
      </c>
      <c r="AD45" s="88">
        <f t="shared" si="14"/>
        <v>0</v>
      </c>
      <c r="AE45" s="88">
        <f t="shared" si="14"/>
        <v>0</v>
      </c>
      <c r="AF45" s="88">
        <f t="shared" si="14"/>
        <v>0</v>
      </c>
      <c r="AG45" s="88">
        <f t="shared" si="14"/>
        <v>0</v>
      </c>
      <c r="AH45" s="88">
        <f t="shared" si="14"/>
        <v>0</v>
      </c>
      <c r="AI45" s="88">
        <f t="shared" si="14"/>
        <v>0</v>
      </c>
      <c r="AJ45" s="88">
        <f t="shared" si="14"/>
        <v>0</v>
      </c>
      <c r="AK45" s="88">
        <f t="shared" si="14"/>
        <v>0</v>
      </c>
      <c r="AL45" s="88">
        <f t="shared" si="14"/>
        <v>0</v>
      </c>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row>
    <row r="46" spans="1:64" s="2" customFormat="1" x14ac:dyDescent="0.3">
      <c r="A46" s="120">
        <f t="shared" si="10"/>
        <v>19.060000000000009</v>
      </c>
      <c r="B46" s="28" t="s">
        <v>59</v>
      </c>
      <c r="C46" s="28"/>
      <c r="D46" s="70"/>
      <c r="E46" s="74"/>
      <c r="F46" s="77" t="s">
        <v>73</v>
      </c>
      <c r="G46" s="89">
        <f t="shared" si="11"/>
        <v>0</v>
      </c>
      <c r="H46" s="95">
        <v>0</v>
      </c>
      <c r="I46" s="88">
        <f t="shared" ref="I46:AL46" si="15">H46*(1+Inflation_rate)</f>
        <v>0</v>
      </c>
      <c r="J46" s="88">
        <f t="shared" si="15"/>
        <v>0</v>
      </c>
      <c r="K46" s="88">
        <f t="shared" si="15"/>
        <v>0</v>
      </c>
      <c r="L46" s="88">
        <f t="shared" si="15"/>
        <v>0</v>
      </c>
      <c r="M46" s="88">
        <f t="shared" si="15"/>
        <v>0</v>
      </c>
      <c r="N46" s="88">
        <f t="shared" si="15"/>
        <v>0</v>
      </c>
      <c r="O46" s="88">
        <f t="shared" si="15"/>
        <v>0</v>
      </c>
      <c r="P46" s="88">
        <f t="shared" si="15"/>
        <v>0</v>
      </c>
      <c r="Q46" s="88">
        <f t="shared" si="15"/>
        <v>0</v>
      </c>
      <c r="R46" s="88">
        <f t="shared" si="15"/>
        <v>0</v>
      </c>
      <c r="S46" s="88">
        <f t="shared" si="15"/>
        <v>0</v>
      </c>
      <c r="T46" s="88">
        <f t="shared" si="15"/>
        <v>0</v>
      </c>
      <c r="U46" s="88">
        <f t="shared" si="15"/>
        <v>0</v>
      </c>
      <c r="V46" s="88">
        <f t="shared" si="15"/>
        <v>0</v>
      </c>
      <c r="W46" s="88">
        <f t="shared" si="15"/>
        <v>0</v>
      </c>
      <c r="X46" s="88">
        <f t="shared" si="15"/>
        <v>0</v>
      </c>
      <c r="Y46" s="88">
        <f t="shared" si="15"/>
        <v>0</v>
      </c>
      <c r="Z46" s="88">
        <f t="shared" si="15"/>
        <v>0</v>
      </c>
      <c r="AA46" s="88">
        <f t="shared" si="15"/>
        <v>0</v>
      </c>
      <c r="AB46" s="88">
        <f t="shared" si="15"/>
        <v>0</v>
      </c>
      <c r="AC46" s="88">
        <f t="shared" si="15"/>
        <v>0</v>
      </c>
      <c r="AD46" s="88">
        <f t="shared" si="15"/>
        <v>0</v>
      </c>
      <c r="AE46" s="88">
        <f t="shared" si="15"/>
        <v>0</v>
      </c>
      <c r="AF46" s="88">
        <f t="shared" si="15"/>
        <v>0</v>
      </c>
      <c r="AG46" s="88">
        <f t="shared" si="15"/>
        <v>0</v>
      </c>
      <c r="AH46" s="88">
        <f t="shared" si="15"/>
        <v>0</v>
      </c>
      <c r="AI46" s="88">
        <f t="shared" si="15"/>
        <v>0</v>
      </c>
      <c r="AJ46" s="88">
        <f t="shared" si="15"/>
        <v>0</v>
      </c>
      <c r="AK46" s="88">
        <f t="shared" si="15"/>
        <v>0</v>
      </c>
      <c r="AL46" s="88">
        <f t="shared" si="15"/>
        <v>0</v>
      </c>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row>
    <row r="47" spans="1:64" s="2" customFormat="1" x14ac:dyDescent="0.3">
      <c r="A47" s="120">
        <f t="shared" si="10"/>
        <v>19.070000000000011</v>
      </c>
      <c r="B47" s="28" t="s">
        <v>59</v>
      </c>
      <c r="C47" s="28"/>
      <c r="D47" s="70"/>
      <c r="E47" s="74"/>
      <c r="F47" s="77" t="s">
        <v>73</v>
      </c>
      <c r="G47" s="89">
        <f t="shared" si="11"/>
        <v>0</v>
      </c>
      <c r="H47" s="95">
        <v>0</v>
      </c>
      <c r="I47" s="88">
        <f t="shared" ref="I47:AL47" si="16">H47*(1+Inflation_rate)</f>
        <v>0</v>
      </c>
      <c r="J47" s="88">
        <f t="shared" si="16"/>
        <v>0</v>
      </c>
      <c r="K47" s="88">
        <f t="shared" si="16"/>
        <v>0</v>
      </c>
      <c r="L47" s="88">
        <f t="shared" si="16"/>
        <v>0</v>
      </c>
      <c r="M47" s="88">
        <f t="shared" si="16"/>
        <v>0</v>
      </c>
      <c r="N47" s="88">
        <f t="shared" si="16"/>
        <v>0</v>
      </c>
      <c r="O47" s="88">
        <f t="shared" si="16"/>
        <v>0</v>
      </c>
      <c r="P47" s="88">
        <f t="shared" si="16"/>
        <v>0</v>
      </c>
      <c r="Q47" s="88">
        <f t="shared" si="16"/>
        <v>0</v>
      </c>
      <c r="R47" s="88">
        <f t="shared" si="16"/>
        <v>0</v>
      </c>
      <c r="S47" s="88">
        <f t="shared" si="16"/>
        <v>0</v>
      </c>
      <c r="T47" s="88">
        <f t="shared" si="16"/>
        <v>0</v>
      </c>
      <c r="U47" s="88">
        <f t="shared" si="16"/>
        <v>0</v>
      </c>
      <c r="V47" s="88">
        <f t="shared" si="16"/>
        <v>0</v>
      </c>
      <c r="W47" s="88">
        <f t="shared" si="16"/>
        <v>0</v>
      </c>
      <c r="X47" s="88">
        <f t="shared" si="16"/>
        <v>0</v>
      </c>
      <c r="Y47" s="88">
        <f t="shared" si="16"/>
        <v>0</v>
      </c>
      <c r="Z47" s="88">
        <f t="shared" si="16"/>
        <v>0</v>
      </c>
      <c r="AA47" s="88">
        <f t="shared" si="16"/>
        <v>0</v>
      </c>
      <c r="AB47" s="88">
        <f t="shared" si="16"/>
        <v>0</v>
      </c>
      <c r="AC47" s="88">
        <f t="shared" si="16"/>
        <v>0</v>
      </c>
      <c r="AD47" s="88">
        <f t="shared" si="16"/>
        <v>0</v>
      </c>
      <c r="AE47" s="88">
        <f t="shared" si="16"/>
        <v>0</v>
      </c>
      <c r="AF47" s="88">
        <f t="shared" si="16"/>
        <v>0</v>
      </c>
      <c r="AG47" s="88">
        <f t="shared" si="16"/>
        <v>0</v>
      </c>
      <c r="AH47" s="88">
        <f t="shared" si="16"/>
        <v>0</v>
      </c>
      <c r="AI47" s="88">
        <f t="shared" si="16"/>
        <v>0</v>
      </c>
      <c r="AJ47" s="88">
        <f t="shared" si="16"/>
        <v>0</v>
      </c>
      <c r="AK47" s="88">
        <f t="shared" si="16"/>
        <v>0</v>
      </c>
      <c r="AL47" s="88">
        <f t="shared" si="16"/>
        <v>0</v>
      </c>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1:64" s="2" customFormat="1" x14ac:dyDescent="0.3">
      <c r="A48" s="120">
        <f t="shared" si="10"/>
        <v>19.080000000000013</v>
      </c>
      <c r="B48" s="28" t="s">
        <v>59</v>
      </c>
      <c r="C48" s="28"/>
      <c r="D48" s="70"/>
      <c r="E48" s="74"/>
      <c r="F48" s="77" t="s">
        <v>73</v>
      </c>
      <c r="G48" s="89">
        <f t="shared" si="11"/>
        <v>0</v>
      </c>
      <c r="H48" s="95">
        <v>0</v>
      </c>
      <c r="I48" s="88">
        <f t="shared" ref="I48:AL48" si="17">H48*(1+Inflation_rate)</f>
        <v>0</v>
      </c>
      <c r="J48" s="88">
        <f t="shared" si="17"/>
        <v>0</v>
      </c>
      <c r="K48" s="88">
        <f t="shared" si="17"/>
        <v>0</v>
      </c>
      <c r="L48" s="88">
        <f t="shared" si="17"/>
        <v>0</v>
      </c>
      <c r="M48" s="88">
        <f t="shared" si="17"/>
        <v>0</v>
      </c>
      <c r="N48" s="88">
        <f t="shared" si="17"/>
        <v>0</v>
      </c>
      <c r="O48" s="88">
        <f t="shared" si="17"/>
        <v>0</v>
      </c>
      <c r="P48" s="88">
        <f t="shared" si="17"/>
        <v>0</v>
      </c>
      <c r="Q48" s="88">
        <f t="shared" si="17"/>
        <v>0</v>
      </c>
      <c r="R48" s="88">
        <f t="shared" si="17"/>
        <v>0</v>
      </c>
      <c r="S48" s="88">
        <f t="shared" si="17"/>
        <v>0</v>
      </c>
      <c r="T48" s="88">
        <f t="shared" si="17"/>
        <v>0</v>
      </c>
      <c r="U48" s="88">
        <f t="shared" si="17"/>
        <v>0</v>
      </c>
      <c r="V48" s="88">
        <f t="shared" si="17"/>
        <v>0</v>
      </c>
      <c r="W48" s="88">
        <f t="shared" si="17"/>
        <v>0</v>
      </c>
      <c r="X48" s="88">
        <f t="shared" si="17"/>
        <v>0</v>
      </c>
      <c r="Y48" s="88">
        <f t="shared" si="17"/>
        <v>0</v>
      </c>
      <c r="Z48" s="88">
        <f t="shared" si="17"/>
        <v>0</v>
      </c>
      <c r="AA48" s="88">
        <f t="shared" si="17"/>
        <v>0</v>
      </c>
      <c r="AB48" s="88">
        <f t="shared" si="17"/>
        <v>0</v>
      </c>
      <c r="AC48" s="88">
        <f t="shared" si="17"/>
        <v>0</v>
      </c>
      <c r="AD48" s="88">
        <f t="shared" si="17"/>
        <v>0</v>
      </c>
      <c r="AE48" s="88">
        <f t="shared" si="17"/>
        <v>0</v>
      </c>
      <c r="AF48" s="88">
        <f t="shared" si="17"/>
        <v>0</v>
      </c>
      <c r="AG48" s="88">
        <f t="shared" si="17"/>
        <v>0</v>
      </c>
      <c r="AH48" s="88">
        <f t="shared" si="17"/>
        <v>0</v>
      </c>
      <c r="AI48" s="88">
        <f t="shared" si="17"/>
        <v>0</v>
      </c>
      <c r="AJ48" s="88">
        <f t="shared" si="17"/>
        <v>0</v>
      </c>
      <c r="AK48" s="88">
        <f t="shared" si="17"/>
        <v>0</v>
      </c>
      <c r="AL48" s="88">
        <f t="shared" si="17"/>
        <v>0</v>
      </c>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row>
    <row r="49" spans="1:64" s="2" customFormat="1" x14ac:dyDescent="0.3">
      <c r="A49" s="120">
        <f t="shared" si="10"/>
        <v>19.090000000000014</v>
      </c>
      <c r="B49" s="28" t="s">
        <v>59</v>
      </c>
      <c r="C49" s="28"/>
      <c r="D49" s="70"/>
      <c r="E49" s="74"/>
      <c r="F49" s="77" t="s">
        <v>73</v>
      </c>
      <c r="G49" s="89">
        <f t="shared" si="11"/>
        <v>0</v>
      </c>
      <c r="H49" s="95">
        <v>0</v>
      </c>
      <c r="I49" s="88">
        <f t="shared" ref="I49:AL49" si="18">H49*(1+Inflation_rate)</f>
        <v>0</v>
      </c>
      <c r="J49" s="88">
        <f t="shared" si="18"/>
        <v>0</v>
      </c>
      <c r="K49" s="88">
        <f t="shared" si="18"/>
        <v>0</v>
      </c>
      <c r="L49" s="88">
        <f t="shared" si="18"/>
        <v>0</v>
      </c>
      <c r="M49" s="88">
        <f t="shared" si="18"/>
        <v>0</v>
      </c>
      <c r="N49" s="88">
        <f t="shared" si="18"/>
        <v>0</v>
      </c>
      <c r="O49" s="88">
        <f t="shared" si="18"/>
        <v>0</v>
      </c>
      <c r="P49" s="88">
        <f t="shared" si="18"/>
        <v>0</v>
      </c>
      <c r="Q49" s="88">
        <f t="shared" si="18"/>
        <v>0</v>
      </c>
      <c r="R49" s="88">
        <f t="shared" si="18"/>
        <v>0</v>
      </c>
      <c r="S49" s="88">
        <f t="shared" si="18"/>
        <v>0</v>
      </c>
      <c r="T49" s="88">
        <f t="shared" si="18"/>
        <v>0</v>
      </c>
      <c r="U49" s="88">
        <f t="shared" si="18"/>
        <v>0</v>
      </c>
      <c r="V49" s="88">
        <f t="shared" si="18"/>
        <v>0</v>
      </c>
      <c r="W49" s="88">
        <f t="shared" si="18"/>
        <v>0</v>
      </c>
      <c r="X49" s="88">
        <f t="shared" si="18"/>
        <v>0</v>
      </c>
      <c r="Y49" s="88">
        <f t="shared" si="18"/>
        <v>0</v>
      </c>
      <c r="Z49" s="88">
        <f t="shared" si="18"/>
        <v>0</v>
      </c>
      <c r="AA49" s="88">
        <f t="shared" si="18"/>
        <v>0</v>
      </c>
      <c r="AB49" s="88">
        <f t="shared" si="18"/>
        <v>0</v>
      </c>
      <c r="AC49" s="88">
        <f t="shared" si="18"/>
        <v>0</v>
      </c>
      <c r="AD49" s="88">
        <f t="shared" si="18"/>
        <v>0</v>
      </c>
      <c r="AE49" s="88">
        <f t="shared" si="18"/>
        <v>0</v>
      </c>
      <c r="AF49" s="88">
        <f t="shared" si="18"/>
        <v>0</v>
      </c>
      <c r="AG49" s="88">
        <f t="shared" si="18"/>
        <v>0</v>
      </c>
      <c r="AH49" s="88">
        <f t="shared" si="18"/>
        <v>0</v>
      </c>
      <c r="AI49" s="88">
        <f t="shared" si="18"/>
        <v>0</v>
      </c>
      <c r="AJ49" s="88">
        <f t="shared" si="18"/>
        <v>0</v>
      </c>
      <c r="AK49" s="88">
        <f t="shared" si="18"/>
        <v>0</v>
      </c>
      <c r="AL49" s="88">
        <f t="shared" si="18"/>
        <v>0</v>
      </c>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row>
    <row r="50" spans="1:64" s="2" customFormat="1" ht="13.5" thickBot="1" x14ac:dyDescent="0.35">
      <c r="A50" s="120">
        <f t="shared" si="10"/>
        <v>19.100000000000016</v>
      </c>
      <c r="B50" s="28" t="s">
        <v>59</v>
      </c>
      <c r="C50" s="28"/>
      <c r="D50" s="72"/>
      <c r="E50" s="75"/>
      <c r="F50" s="77" t="s">
        <v>73</v>
      </c>
      <c r="G50" s="89">
        <f t="shared" si="11"/>
        <v>0</v>
      </c>
      <c r="H50" s="95">
        <v>0</v>
      </c>
      <c r="I50" s="88">
        <f t="shared" ref="I50:AL50" si="19">H50*(1+Inflation_rate)</f>
        <v>0</v>
      </c>
      <c r="J50" s="88">
        <f t="shared" si="19"/>
        <v>0</v>
      </c>
      <c r="K50" s="88">
        <f t="shared" si="19"/>
        <v>0</v>
      </c>
      <c r="L50" s="88">
        <f t="shared" si="19"/>
        <v>0</v>
      </c>
      <c r="M50" s="88">
        <f t="shared" si="19"/>
        <v>0</v>
      </c>
      <c r="N50" s="88">
        <f t="shared" si="19"/>
        <v>0</v>
      </c>
      <c r="O50" s="88">
        <f t="shared" si="19"/>
        <v>0</v>
      </c>
      <c r="P50" s="88">
        <f t="shared" si="19"/>
        <v>0</v>
      </c>
      <c r="Q50" s="88">
        <f t="shared" si="19"/>
        <v>0</v>
      </c>
      <c r="R50" s="88">
        <f t="shared" si="19"/>
        <v>0</v>
      </c>
      <c r="S50" s="88">
        <f t="shared" si="19"/>
        <v>0</v>
      </c>
      <c r="T50" s="88">
        <f t="shared" si="19"/>
        <v>0</v>
      </c>
      <c r="U50" s="88">
        <f t="shared" si="19"/>
        <v>0</v>
      </c>
      <c r="V50" s="88">
        <f t="shared" si="19"/>
        <v>0</v>
      </c>
      <c r="W50" s="88">
        <f t="shared" si="19"/>
        <v>0</v>
      </c>
      <c r="X50" s="88">
        <f t="shared" si="19"/>
        <v>0</v>
      </c>
      <c r="Y50" s="88">
        <f t="shared" si="19"/>
        <v>0</v>
      </c>
      <c r="Z50" s="88">
        <f t="shared" si="19"/>
        <v>0</v>
      </c>
      <c r="AA50" s="88">
        <f t="shared" si="19"/>
        <v>0</v>
      </c>
      <c r="AB50" s="88">
        <f t="shared" si="19"/>
        <v>0</v>
      </c>
      <c r="AC50" s="88">
        <f t="shared" si="19"/>
        <v>0</v>
      </c>
      <c r="AD50" s="88">
        <f t="shared" si="19"/>
        <v>0</v>
      </c>
      <c r="AE50" s="88">
        <f t="shared" si="19"/>
        <v>0</v>
      </c>
      <c r="AF50" s="88">
        <f t="shared" si="19"/>
        <v>0</v>
      </c>
      <c r="AG50" s="88">
        <f t="shared" si="19"/>
        <v>0</v>
      </c>
      <c r="AH50" s="88">
        <f t="shared" si="19"/>
        <v>0</v>
      </c>
      <c r="AI50" s="88">
        <f t="shared" si="19"/>
        <v>0</v>
      </c>
      <c r="AJ50" s="88">
        <f t="shared" si="19"/>
        <v>0</v>
      </c>
      <c r="AK50" s="88">
        <f t="shared" si="19"/>
        <v>0</v>
      </c>
      <c r="AL50" s="88">
        <f t="shared" si="19"/>
        <v>0</v>
      </c>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row>
    <row r="51" spans="1:64" s="2" customFormat="1" ht="15" thickBot="1" x14ac:dyDescent="0.35">
      <c r="A51" s="28"/>
      <c r="B51" s="29" t="s">
        <v>142</v>
      </c>
      <c r="C51" s="56"/>
      <c r="D51" s="56"/>
      <c r="E51" s="30"/>
      <c r="F51" s="80" t="s">
        <v>73</v>
      </c>
      <c r="G51" s="90">
        <f>SUM(H51:AL51)</f>
        <v>0</v>
      </c>
      <c r="H51" s="91">
        <f t="shared" ref="H51:AL51" si="20">SUM(H41:H50)</f>
        <v>0</v>
      </c>
      <c r="I51" s="91">
        <f>SUM(I41:I50)</f>
        <v>0</v>
      </c>
      <c r="J51" s="91">
        <f t="shared" si="20"/>
        <v>0</v>
      </c>
      <c r="K51" s="91">
        <f t="shared" si="20"/>
        <v>0</v>
      </c>
      <c r="L51" s="91">
        <f t="shared" si="20"/>
        <v>0</v>
      </c>
      <c r="M51" s="91">
        <f t="shared" si="20"/>
        <v>0</v>
      </c>
      <c r="N51" s="91">
        <f t="shared" si="20"/>
        <v>0</v>
      </c>
      <c r="O51" s="91">
        <f t="shared" si="20"/>
        <v>0</v>
      </c>
      <c r="P51" s="91">
        <f t="shared" si="20"/>
        <v>0</v>
      </c>
      <c r="Q51" s="91">
        <f t="shared" si="20"/>
        <v>0</v>
      </c>
      <c r="R51" s="91">
        <f t="shared" si="20"/>
        <v>0</v>
      </c>
      <c r="S51" s="91">
        <f t="shared" si="20"/>
        <v>0</v>
      </c>
      <c r="T51" s="91">
        <f t="shared" si="20"/>
        <v>0</v>
      </c>
      <c r="U51" s="91">
        <f t="shared" si="20"/>
        <v>0</v>
      </c>
      <c r="V51" s="91">
        <f t="shared" si="20"/>
        <v>0</v>
      </c>
      <c r="W51" s="91">
        <f t="shared" si="20"/>
        <v>0</v>
      </c>
      <c r="X51" s="91">
        <f t="shared" si="20"/>
        <v>0</v>
      </c>
      <c r="Y51" s="91">
        <f t="shared" si="20"/>
        <v>0</v>
      </c>
      <c r="Z51" s="91">
        <f t="shared" si="20"/>
        <v>0</v>
      </c>
      <c r="AA51" s="91">
        <f t="shared" si="20"/>
        <v>0</v>
      </c>
      <c r="AB51" s="91">
        <f t="shared" si="20"/>
        <v>0</v>
      </c>
      <c r="AC51" s="91">
        <f t="shared" si="20"/>
        <v>0</v>
      </c>
      <c r="AD51" s="91">
        <f t="shared" si="20"/>
        <v>0</v>
      </c>
      <c r="AE51" s="91">
        <f t="shared" si="20"/>
        <v>0</v>
      </c>
      <c r="AF51" s="91">
        <f t="shared" si="20"/>
        <v>0</v>
      </c>
      <c r="AG51" s="91">
        <f t="shared" si="20"/>
        <v>0</v>
      </c>
      <c r="AH51" s="91">
        <f t="shared" si="20"/>
        <v>0</v>
      </c>
      <c r="AI51" s="91">
        <f t="shared" si="20"/>
        <v>0</v>
      </c>
      <c r="AJ51" s="91">
        <f t="shared" si="20"/>
        <v>0</v>
      </c>
      <c r="AK51" s="91">
        <f t="shared" si="20"/>
        <v>0</v>
      </c>
      <c r="AL51" s="91">
        <f t="shared" si="20"/>
        <v>0</v>
      </c>
    </row>
    <row r="52" spans="1:64" s="1" customFormat="1" ht="14.5" x14ac:dyDescent="0.3">
      <c r="A52" s="34"/>
      <c r="B52" s="42"/>
      <c r="C52" s="68"/>
      <c r="D52" s="68"/>
      <c r="E52" s="27"/>
      <c r="F52" s="92"/>
      <c r="G52" s="92"/>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row>
    <row r="53" spans="1:64" s="35" customFormat="1" ht="13.5" thickBot="1" x14ac:dyDescent="0.35">
      <c r="A53" s="47">
        <v>20</v>
      </c>
      <c r="B53" s="32" t="s">
        <v>137</v>
      </c>
      <c r="C53" s="32"/>
      <c r="D53" s="32"/>
      <c r="E53" s="61"/>
      <c r="F53" s="79"/>
      <c r="G53" s="123" t="s">
        <v>94</v>
      </c>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row>
    <row r="54" spans="1:64" s="2" customFormat="1" x14ac:dyDescent="0.3">
      <c r="A54" s="120">
        <f>A53+0.01</f>
        <v>20.010000000000002</v>
      </c>
      <c r="B54" s="28" t="s">
        <v>141</v>
      </c>
      <c r="C54" s="28"/>
      <c r="D54" s="69"/>
      <c r="E54" s="73"/>
      <c r="F54" s="77" t="s">
        <v>73</v>
      </c>
      <c r="G54" s="87">
        <f>SUM(H54:AL54)</f>
        <v>0</v>
      </c>
      <c r="H54" s="95">
        <v>0</v>
      </c>
      <c r="I54" s="95">
        <v>0</v>
      </c>
      <c r="J54" s="95">
        <v>0</v>
      </c>
      <c r="K54" s="95">
        <v>0</v>
      </c>
      <c r="L54" s="95">
        <v>0</v>
      </c>
      <c r="M54" s="95">
        <v>0</v>
      </c>
      <c r="N54" s="95">
        <v>0</v>
      </c>
      <c r="O54" s="95">
        <v>0</v>
      </c>
      <c r="P54" s="95">
        <v>0</v>
      </c>
      <c r="Q54" s="95">
        <v>0</v>
      </c>
      <c r="R54" s="95">
        <v>0</v>
      </c>
      <c r="S54" s="95">
        <v>0</v>
      </c>
      <c r="T54" s="95">
        <v>0</v>
      </c>
      <c r="U54" s="95">
        <v>0</v>
      </c>
      <c r="V54" s="95">
        <v>0</v>
      </c>
      <c r="W54" s="95">
        <v>0</v>
      </c>
      <c r="X54" s="95">
        <v>0</v>
      </c>
      <c r="Y54" s="95">
        <v>0</v>
      </c>
      <c r="Z54" s="95">
        <v>0</v>
      </c>
      <c r="AA54" s="95">
        <v>0</v>
      </c>
      <c r="AB54" s="95">
        <v>0</v>
      </c>
      <c r="AC54" s="95">
        <v>0</v>
      </c>
      <c r="AD54" s="95">
        <v>0</v>
      </c>
      <c r="AE54" s="95">
        <v>0</v>
      </c>
      <c r="AF54" s="95">
        <v>0</v>
      </c>
      <c r="AG54" s="95">
        <v>0</v>
      </c>
      <c r="AH54" s="95">
        <v>0</v>
      </c>
      <c r="AI54" s="95">
        <v>0</v>
      </c>
      <c r="AJ54" s="95">
        <v>0</v>
      </c>
      <c r="AK54" s="95">
        <v>0</v>
      </c>
      <c r="AL54" s="95">
        <v>0</v>
      </c>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row>
    <row r="55" spans="1:64" s="2" customFormat="1" x14ac:dyDescent="0.3">
      <c r="A55" s="120">
        <f t="shared" ref="A55:A63" si="21">A54+0.01</f>
        <v>20.020000000000003</v>
      </c>
      <c r="B55" s="28" t="s">
        <v>138</v>
      </c>
      <c r="C55" s="28"/>
      <c r="D55" s="70"/>
      <c r="E55" s="74">
        <v>80</v>
      </c>
      <c r="F55" s="77" t="s">
        <v>73</v>
      </c>
      <c r="G55" s="89">
        <f t="shared" ref="G55:G63" si="22">SUM(H55:AL55)</f>
        <v>0</v>
      </c>
      <c r="H55" s="88">
        <f>'Sheet_2 Inputs &amp; Outputs (t)'!G37*($E$55*((1+Inflation_rate)^H2))</f>
        <v>0</v>
      </c>
      <c r="I55" s="88">
        <f>'Sheet_2 Inputs &amp; Outputs (t)'!H37*($E$55*((1+Inflation_rate)^I2))</f>
        <v>0</v>
      </c>
      <c r="J55" s="88">
        <f>'Sheet_2 Inputs &amp; Outputs (t)'!I37*($E$55*((1+Inflation_rate)^J2))</f>
        <v>0</v>
      </c>
      <c r="K55" s="88">
        <f>'Sheet_2 Inputs &amp; Outputs (t)'!J37*($E$55*((1+Inflation_rate)^K2))</f>
        <v>0</v>
      </c>
      <c r="L55" s="88">
        <f>'Sheet_2 Inputs &amp; Outputs (t)'!K37*($E$55*((1+Inflation_rate)^L2))</f>
        <v>0</v>
      </c>
      <c r="M55" s="88">
        <f>'Sheet_2 Inputs &amp; Outputs (t)'!L37*($E$55*((1+Inflation_rate)^M2))</f>
        <v>0</v>
      </c>
      <c r="N55" s="88">
        <f>'Sheet_2 Inputs &amp; Outputs (t)'!M37*($E$55*((1+Inflation_rate)^N2))</f>
        <v>0</v>
      </c>
      <c r="O55" s="88">
        <f>'Sheet_2 Inputs &amp; Outputs (t)'!N37*($E$55*((1+Inflation_rate)^O2))</f>
        <v>0</v>
      </c>
      <c r="P55" s="88">
        <f>'Sheet_2 Inputs &amp; Outputs (t)'!O37*($E$55*((1+Inflation_rate)^P2))</f>
        <v>0</v>
      </c>
      <c r="Q55" s="88">
        <f>'Sheet_2 Inputs &amp; Outputs (t)'!P37*($E$55*((1+Inflation_rate)^Q2))</f>
        <v>0</v>
      </c>
      <c r="R55" s="88">
        <f>'Sheet_2 Inputs &amp; Outputs (t)'!Q37*($E$55*((1+Inflation_rate)^R2))</f>
        <v>0</v>
      </c>
      <c r="S55" s="88">
        <f>'Sheet_2 Inputs &amp; Outputs (t)'!R37*($E$55*((1+Inflation_rate)^S2))</f>
        <v>0</v>
      </c>
      <c r="T55" s="88">
        <f>'Sheet_2 Inputs &amp; Outputs (t)'!S37*($E$55*((1+Inflation_rate)^T2))</f>
        <v>0</v>
      </c>
      <c r="U55" s="88">
        <f>'Sheet_2 Inputs &amp; Outputs (t)'!T37*($E$55*((1+Inflation_rate)^U2))</f>
        <v>0</v>
      </c>
      <c r="V55" s="88">
        <f>'Sheet_2 Inputs &amp; Outputs (t)'!U37*($E$55*((1+Inflation_rate)^V2))</f>
        <v>0</v>
      </c>
      <c r="W55" s="88">
        <f>'Sheet_2 Inputs &amp; Outputs (t)'!V37*($E$55*((1+Inflation_rate)^W2))</f>
        <v>0</v>
      </c>
      <c r="X55" s="88">
        <f>'Sheet_2 Inputs &amp; Outputs (t)'!W37*($E$55*((1+Inflation_rate)^X2))</f>
        <v>0</v>
      </c>
      <c r="Y55" s="88">
        <f>'Sheet_2 Inputs &amp; Outputs (t)'!X37*($E$55*((1+Inflation_rate)^Y2))</f>
        <v>0</v>
      </c>
      <c r="Z55" s="88">
        <f>'Sheet_2 Inputs &amp; Outputs (t)'!Y37*($E$55*((1+Inflation_rate)^Z2))</f>
        <v>0</v>
      </c>
      <c r="AA55" s="88">
        <f>'Sheet_2 Inputs &amp; Outputs (t)'!Z37*($E$55*((1+Inflation_rate)^AA2))</f>
        <v>0</v>
      </c>
      <c r="AB55" s="88">
        <f>'Sheet_2 Inputs &amp; Outputs (t)'!AA37*($E$55*((1+Inflation_rate)^AB2))</f>
        <v>0</v>
      </c>
      <c r="AC55" s="88">
        <f>'Sheet_2 Inputs &amp; Outputs (t)'!AB37*($E$55*((1+Inflation_rate)^AC2))</f>
        <v>0</v>
      </c>
      <c r="AD55" s="88">
        <f>'Sheet_2 Inputs &amp; Outputs (t)'!AC37*($E$55*((1+Inflation_rate)^AD2))</f>
        <v>0</v>
      </c>
      <c r="AE55" s="88">
        <f>'Sheet_2 Inputs &amp; Outputs (t)'!AD37*($E$55*((1+Inflation_rate)^AE2))</f>
        <v>0</v>
      </c>
      <c r="AF55" s="88">
        <f>'Sheet_2 Inputs &amp; Outputs (t)'!AE37*($E$55*((1+Inflation_rate)^AF2))</f>
        <v>0</v>
      </c>
      <c r="AG55" s="88">
        <f>'Sheet_2 Inputs &amp; Outputs (t)'!AF37*($E$55*((1+Inflation_rate)^AG2))</f>
        <v>0</v>
      </c>
      <c r="AH55" s="88">
        <f>'Sheet_2 Inputs &amp; Outputs (t)'!AG37*($E$55*((1+Inflation_rate)^AH2))</f>
        <v>0</v>
      </c>
      <c r="AI55" s="88">
        <f>'Sheet_2 Inputs &amp; Outputs (t)'!AH37*($E$55*((1+Inflation_rate)^AI2))</f>
        <v>0</v>
      </c>
      <c r="AJ55" s="88">
        <f>'Sheet_2 Inputs &amp; Outputs (t)'!AI37*($E$55*((1+Inflation_rate)^AJ2))</f>
        <v>0</v>
      </c>
      <c r="AK55" s="88">
        <f>'Sheet_2 Inputs &amp; Outputs (t)'!AJ37*($E$55*((1+Inflation_rate)^AK2))</f>
        <v>0</v>
      </c>
      <c r="AL55" s="88">
        <f>'Sheet_2 Inputs &amp; Outputs (t)'!AK37*($E$55*((1+Inflation_rate)^AL2))</f>
        <v>0</v>
      </c>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row>
    <row r="56" spans="1:64" s="2" customFormat="1" x14ac:dyDescent="0.3">
      <c r="A56" s="120">
        <f t="shared" si="21"/>
        <v>20.030000000000005</v>
      </c>
      <c r="B56" s="28" t="s">
        <v>139</v>
      </c>
      <c r="C56" s="28"/>
      <c r="D56" s="70"/>
      <c r="E56" s="74"/>
      <c r="F56" s="77" t="s">
        <v>73</v>
      </c>
      <c r="G56" s="89">
        <f t="shared" si="22"/>
        <v>0</v>
      </c>
      <c r="H56" s="95">
        <v>0</v>
      </c>
      <c r="I56" s="88">
        <f t="shared" ref="I56:AL56" si="23">H56*(1+Inflation_rate)</f>
        <v>0</v>
      </c>
      <c r="J56" s="88">
        <f t="shared" si="23"/>
        <v>0</v>
      </c>
      <c r="K56" s="88">
        <f t="shared" si="23"/>
        <v>0</v>
      </c>
      <c r="L56" s="88">
        <f t="shared" si="23"/>
        <v>0</v>
      </c>
      <c r="M56" s="88">
        <f t="shared" si="23"/>
        <v>0</v>
      </c>
      <c r="N56" s="88">
        <f t="shared" si="23"/>
        <v>0</v>
      </c>
      <c r="O56" s="88">
        <f t="shared" si="23"/>
        <v>0</v>
      </c>
      <c r="P56" s="88">
        <f t="shared" si="23"/>
        <v>0</v>
      </c>
      <c r="Q56" s="88">
        <f t="shared" si="23"/>
        <v>0</v>
      </c>
      <c r="R56" s="88">
        <f t="shared" si="23"/>
        <v>0</v>
      </c>
      <c r="S56" s="88">
        <f t="shared" si="23"/>
        <v>0</v>
      </c>
      <c r="T56" s="88">
        <f t="shared" si="23"/>
        <v>0</v>
      </c>
      <c r="U56" s="88">
        <f t="shared" si="23"/>
        <v>0</v>
      </c>
      <c r="V56" s="88">
        <f t="shared" si="23"/>
        <v>0</v>
      </c>
      <c r="W56" s="88">
        <f t="shared" si="23"/>
        <v>0</v>
      </c>
      <c r="X56" s="88">
        <f t="shared" si="23"/>
        <v>0</v>
      </c>
      <c r="Y56" s="88">
        <f t="shared" si="23"/>
        <v>0</v>
      </c>
      <c r="Z56" s="88">
        <f t="shared" si="23"/>
        <v>0</v>
      </c>
      <c r="AA56" s="88">
        <f t="shared" si="23"/>
        <v>0</v>
      </c>
      <c r="AB56" s="88">
        <f t="shared" si="23"/>
        <v>0</v>
      </c>
      <c r="AC56" s="88">
        <f t="shared" si="23"/>
        <v>0</v>
      </c>
      <c r="AD56" s="88">
        <f t="shared" si="23"/>
        <v>0</v>
      </c>
      <c r="AE56" s="88">
        <f t="shared" si="23"/>
        <v>0</v>
      </c>
      <c r="AF56" s="88">
        <f t="shared" si="23"/>
        <v>0</v>
      </c>
      <c r="AG56" s="88">
        <f t="shared" si="23"/>
        <v>0</v>
      </c>
      <c r="AH56" s="88">
        <f t="shared" si="23"/>
        <v>0</v>
      </c>
      <c r="AI56" s="88">
        <f t="shared" si="23"/>
        <v>0</v>
      </c>
      <c r="AJ56" s="88">
        <f t="shared" si="23"/>
        <v>0</v>
      </c>
      <c r="AK56" s="88">
        <f t="shared" si="23"/>
        <v>0</v>
      </c>
      <c r="AL56" s="88">
        <f t="shared" si="23"/>
        <v>0</v>
      </c>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row>
    <row r="57" spans="1:64" s="2" customFormat="1" x14ac:dyDescent="0.3">
      <c r="A57" s="120">
        <f t="shared" si="21"/>
        <v>20.040000000000006</v>
      </c>
      <c r="B57" s="28" t="s">
        <v>140</v>
      </c>
      <c r="C57" s="28"/>
      <c r="D57" s="71"/>
      <c r="E57" s="74"/>
      <c r="F57" s="77" t="s">
        <v>73</v>
      </c>
      <c r="G57" s="89">
        <f t="shared" si="22"/>
        <v>0</v>
      </c>
      <c r="H57" s="95">
        <v>0</v>
      </c>
      <c r="I57" s="88">
        <f t="shared" ref="I57:AL57" si="24">H57*(1+Inflation_rate)</f>
        <v>0</v>
      </c>
      <c r="J57" s="88">
        <f t="shared" si="24"/>
        <v>0</v>
      </c>
      <c r="K57" s="88">
        <f t="shared" si="24"/>
        <v>0</v>
      </c>
      <c r="L57" s="88">
        <f t="shared" si="24"/>
        <v>0</v>
      </c>
      <c r="M57" s="88">
        <f t="shared" si="24"/>
        <v>0</v>
      </c>
      <c r="N57" s="88">
        <f t="shared" si="24"/>
        <v>0</v>
      </c>
      <c r="O57" s="88">
        <f t="shared" si="24"/>
        <v>0</v>
      </c>
      <c r="P57" s="88">
        <f t="shared" si="24"/>
        <v>0</v>
      </c>
      <c r="Q57" s="88">
        <f t="shared" si="24"/>
        <v>0</v>
      </c>
      <c r="R57" s="88">
        <f t="shared" si="24"/>
        <v>0</v>
      </c>
      <c r="S57" s="88">
        <f t="shared" si="24"/>
        <v>0</v>
      </c>
      <c r="T57" s="88">
        <f t="shared" si="24"/>
        <v>0</v>
      </c>
      <c r="U57" s="88">
        <f t="shared" si="24"/>
        <v>0</v>
      </c>
      <c r="V57" s="88">
        <f t="shared" si="24"/>
        <v>0</v>
      </c>
      <c r="W57" s="88">
        <f t="shared" si="24"/>
        <v>0</v>
      </c>
      <c r="X57" s="88">
        <f t="shared" si="24"/>
        <v>0</v>
      </c>
      <c r="Y57" s="88">
        <f t="shared" si="24"/>
        <v>0</v>
      </c>
      <c r="Z57" s="88">
        <f t="shared" si="24"/>
        <v>0</v>
      </c>
      <c r="AA57" s="88">
        <f t="shared" si="24"/>
        <v>0</v>
      </c>
      <c r="AB57" s="88">
        <f t="shared" si="24"/>
        <v>0</v>
      </c>
      <c r="AC57" s="88">
        <f t="shared" si="24"/>
        <v>0</v>
      </c>
      <c r="AD57" s="88">
        <f t="shared" si="24"/>
        <v>0</v>
      </c>
      <c r="AE57" s="88">
        <f t="shared" si="24"/>
        <v>0</v>
      </c>
      <c r="AF57" s="88">
        <f t="shared" si="24"/>
        <v>0</v>
      </c>
      <c r="AG57" s="88">
        <f t="shared" si="24"/>
        <v>0</v>
      </c>
      <c r="AH57" s="88">
        <f t="shared" si="24"/>
        <v>0</v>
      </c>
      <c r="AI57" s="88">
        <f t="shared" si="24"/>
        <v>0</v>
      </c>
      <c r="AJ57" s="88">
        <f t="shared" si="24"/>
        <v>0</v>
      </c>
      <c r="AK57" s="88">
        <f t="shared" si="24"/>
        <v>0</v>
      </c>
      <c r="AL57" s="88">
        <f t="shared" si="24"/>
        <v>0</v>
      </c>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row>
    <row r="58" spans="1:64" s="2" customFormat="1" x14ac:dyDescent="0.3">
      <c r="A58" s="120">
        <f t="shared" si="21"/>
        <v>20.050000000000008</v>
      </c>
      <c r="B58" s="28" t="s">
        <v>212</v>
      </c>
      <c r="C58" s="28"/>
      <c r="D58" s="70"/>
      <c r="E58" s="74"/>
      <c r="F58" s="77" t="s">
        <v>73</v>
      </c>
      <c r="G58" s="89">
        <f t="shared" si="22"/>
        <v>0</v>
      </c>
      <c r="H58" s="95">
        <v>0</v>
      </c>
      <c r="I58" s="88">
        <f t="shared" ref="I58:AL58" si="25">H58*(1+Inflation_rate)</f>
        <v>0</v>
      </c>
      <c r="J58" s="88">
        <f t="shared" si="25"/>
        <v>0</v>
      </c>
      <c r="K58" s="88">
        <f t="shared" si="25"/>
        <v>0</v>
      </c>
      <c r="L58" s="88">
        <f t="shared" si="25"/>
        <v>0</v>
      </c>
      <c r="M58" s="88">
        <f t="shared" si="25"/>
        <v>0</v>
      </c>
      <c r="N58" s="88">
        <f t="shared" si="25"/>
        <v>0</v>
      </c>
      <c r="O58" s="88">
        <f t="shared" si="25"/>
        <v>0</v>
      </c>
      <c r="P58" s="88">
        <f t="shared" si="25"/>
        <v>0</v>
      </c>
      <c r="Q58" s="88">
        <f t="shared" si="25"/>
        <v>0</v>
      </c>
      <c r="R58" s="88">
        <f t="shared" si="25"/>
        <v>0</v>
      </c>
      <c r="S58" s="88">
        <f t="shared" si="25"/>
        <v>0</v>
      </c>
      <c r="T58" s="88">
        <f t="shared" si="25"/>
        <v>0</v>
      </c>
      <c r="U58" s="88">
        <f t="shared" si="25"/>
        <v>0</v>
      </c>
      <c r="V58" s="88">
        <f t="shared" si="25"/>
        <v>0</v>
      </c>
      <c r="W58" s="88">
        <f t="shared" si="25"/>
        <v>0</v>
      </c>
      <c r="X58" s="88">
        <f t="shared" si="25"/>
        <v>0</v>
      </c>
      <c r="Y58" s="88">
        <f t="shared" si="25"/>
        <v>0</v>
      </c>
      <c r="Z58" s="88">
        <f t="shared" si="25"/>
        <v>0</v>
      </c>
      <c r="AA58" s="88">
        <f t="shared" si="25"/>
        <v>0</v>
      </c>
      <c r="AB58" s="88">
        <f t="shared" si="25"/>
        <v>0</v>
      </c>
      <c r="AC58" s="88">
        <f t="shared" si="25"/>
        <v>0</v>
      </c>
      <c r="AD58" s="88">
        <f t="shared" si="25"/>
        <v>0</v>
      </c>
      <c r="AE58" s="88">
        <f t="shared" si="25"/>
        <v>0</v>
      </c>
      <c r="AF58" s="88">
        <f t="shared" si="25"/>
        <v>0</v>
      </c>
      <c r="AG58" s="88">
        <f t="shared" si="25"/>
        <v>0</v>
      </c>
      <c r="AH58" s="88">
        <f t="shared" si="25"/>
        <v>0</v>
      </c>
      <c r="AI58" s="88">
        <f t="shared" si="25"/>
        <v>0</v>
      </c>
      <c r="AJ58" s="88">
        <f t="shared" si="25"/>
        <v>0</v>
      </c>
      <c r="AK58" s="88">
        <f t="shared" si="25"/>
        <v>0</v>
      </c>
      <c r="AL58" s="88">
        <f t="shared" si="25"/>
        <v>0</v>
      </c>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row>
    <row r="59" spans="1:64" s="2" customFormat="1" x14ac:dyDescent="0.3">
      <c r="A59" s="120">
        <f t="shared" si="21"/>
        <v>20.060000000000009</v>
      </c>
      <c r="B59" s="28" t="s">
        <v>59</v>
      </c>
      <c r="C59" s="28"/>
      <c r="D59" s="70"/>
      <c r="E59" s="74"/>
      <c r="F59" s="77" t="s">
        <v>73</v>
      </c>
      <c r="G59" s="89">
        <f t="shared" si="22"/>
        <v>0</v>
      </c>
      <c r="H59" s="95">
        <v>0</v>
      </c>
      <c r="I59" s="88">
        <f t="shared" ref="I59:AL59" si="26">H59*(1+Inflation_rate)</f>
        <v>0</v>
      </c>
      <c r="J59" s="88">
        <f t="shared" si="26"/>
        <v>0</v>
      </c>
      <c r="K59" s="88">
        <f t="shared" si="26"/>
        <v>0</v>
      </c>
      <c r="L59" s="88">
        <f t="shared" si="26"/>
        <v>0</v>
      </c>
      <c r="M59" s="88">
        <f t="shared" si="26"/>
        <v>0</v>
      </c>
      <c r="N59" s="88">
        <f t="shared" si="26"/>
        <v>0</v>
      </c>
      <c r="O59" s="88">
        <f t="shared" si="26"/>
        <v>0</v>
      </c>
      <c r="P59" s="88">
        <f t="shared" si="26"/>
        <v>0</v>
      </c>
      <c r="Q59" s="88">
        <f t="shared" si="26"/>
        <v>0</v>
      </c>
      <c r="R59" s="88">
        <f t="shared" si="26"/>
        <v>0</v>
      </c>
      <c r="S59" s="88">
        <f t="shared" si="26"/>
        <v>0</v>
      </c>
      <c r="T59" s="88">
        <f t="shared" si="26"/>
        <v>0</v>
      </c>
      <c r="U59" s="88">
        <f t="shared" si="26"/>
        <v>0</v>
      </c>
      <c r="V59" s="88">
        <f t="shared" si="26"/>
        <v>0</v>
      </c>
      <c r="W59" s="88">
        <f t="shared" si="26"/>
        <v>0</v>
      </c>
      <c r="X59" s="88">
        <f t="shared" si="26"/>
        <v>0</v>
      </c>
      <c r="Y59" s="88">
        <f t="shared" si="26"/>
        <v>0</v>
      </c>
      <c r="Z59" s="88">
        <f t="shared" si="26"/>
        <v>0</v>
      </c>
      <c r="AA59" s="88">
        <f t="shared" si="26"/>
        <v>0</v>
      </c>
      <c r="AB59" s="88">
        <f t="shared" si="26"/>
        <v>0</v>
      </c>
      <c r="AC59" s="88">
        <f t="shared" si="26"/>
        <v>0</v>
      </c>
      <c r="AD59" s="88">
        <f t="shared" si="26"/>
        <v>0</v>
      </c>
      <c r="AE59" s="88">
        <f t="shared" si="26"/>
        <v>0</v>
      </c>
      <c r="AF59" s="88">
        <f t="shared" si="26"/>
        <v>0</v>
      </c>
      <c r="AG59" s="88">
        <f t="shared" si="26"/>
        <v>0</v>
      </c>
      <c r="AH59" s="88">
        <f t="shared" si="26"/>
        <v>0</v>
      </c>
      <c r="AI59" s="88">
        <f t="shared" si="26"/>
        <v>0</v>
      </c>
      <c r="AJ59" s="88">
        <f t="shared" si="26"/>
        <v>0</v>
      </c>
      <c r="AK59" s="88">
        <f t="shared" si="26"/>
        <v>0</v>
      </c>
      <c r="AL59" s="88">
        <f t="shared" si="26"/>
        <v>0</v>
      </c>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1:64" s="2" customFormat="1" x14ac:dyDescent="0.3">
      <c r="A60" s="120">
        <f t="shared" si="21"/>
        <v>20.070000000000011</v>
      </c>
      <c r="B60" s="28" t="s">
        <v>59</v>
      </c>
      <c r="C60" s="28"/>
      <c r="D60" s="70"/>
      <c r="E60" s="74"/>
      <c r="F60" s="77" t="s">
        <v>73</v>
      </c>
      <c r="G60" s="89">
        <f t="shared" si="22"/>
        <v>0</v>
      </c>
      <c r="H60" s="95">
        <v>0</v>
      </c>
      <c r="I60" s="88">
        <f t="shared" ref="I60:AL60" si="27">H60*(1+Inflation_rate)</f>
        <v>0</v>
      </c>
      <c r="J60" s="88">
        <f t="shared" si="27"/>
        <v>0</v>
      </c>
      <c r="K60" s="88">
        <f t="shared" si="27"/>
        <v>0</v>
      </c>
      <c r="L60" s="88">
        <f t="shared" si="27"/>
        <v>0</v>
      </c>
      <c r="M60" s="88">
        <f t="shared" si="27"/>
        <v>0</v>
      </c>
      <c r="N60" s="88">
        <f t="shared" si="27"/>
        <v>0</v>
      </c>
      <c r="O60" s="88">
        <f t="shared" si="27"/>
        <v>0</v>
      </c>
      <c r="P60" s="88">
        <f t="shared" si="27"/>
        <v>0</v>
      </c>
      <c r="Q60" s="88">
        <f t="shared" si="27"/>
        <v>0</v>
      </c>
      <c r="R60" s="88">
        <f t="shared" si="27"/>
        <v>0</v>
      </c>
      <c r="S60" s="88">
        <f t="shared" si="27"/>
        <v>0</v>
      </c>
      <c r="T60" s="88">
        <f t="shared" si="27"/>
        <v>0</v>
      </c>
      <c r="U60" s="88">
        <f t="shared" si="27"/>
        <v>0</v>
      </c>
      <c r="V60" s="88">
        <f t="shared" si="27"/>
        <v>0</v>
      </c>
      <c r="W60" s="88">
        <f t="shared" si="27"/>
        <v>0</v>
      </c>
      <c r="X60" s="88">
        <f t="shared" si="27"/>
        <v>0</v>
      </c>
      <c r="Y60" s="88">
        <f t="shared" si="27"/>
        <v>0</v>
      </c>
      <c r="Z60" s="88">
        <f t="shared" si="27"/>
        <v>0</v>
      </c>
      <c r="AA60" s="88">
        <f t="shared" si="27"/>
        <v>0</v>
      </c>
      <c r="AB60" s="88">
        <f t="shared" si="27"/>
        <v>0</v>
      </c>
      <c r="AC60" s="88">
        <f t="shared" si="27"/>
        <v>0</v>
      </c>
      <c r="AD60" s="88">
        <f t="shared" si="27"/>
        <v>0</v>
      </c>
      <c r="AE60" s="88">
        <f t="shared" si="27"/>
        <v>0</v>
      </c>
      <c r="AF60" s="88">
        <f t="shared" si="27"/>
        <v>0</v>
      </c>
      <c r="AG60" s="88">
        <f t="shared" si="27"/>
        <v>0</v>
      </c>
      <c r="AH60" s="88">
        <f t="shared" si="27"/>
        <v>0</v>
      </c>
      <c r="AI60" s="88">
        <f t="shared" si="27"/>
        <v>0</v>
      </c>
      <c r="AJ60" s="88">
        <f t="shared" si="27"/>
        <v>0</v>
      </c>
      <c r="AK60" s="88">
        <f t="shared" si="27"/>
        <v>0</v>
      </c>
      <c r="AL60" s="88">
        <f t="shared" si="27"/>
        <v>0</v>
      </c>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row>
    <row r="61" spans="1:64" s="2" customFormat="1" x14ac:dyDescent="0.3">
      <c r="A61" s="120">
        <f t="shared" si="21"/>
        <v>20.080000000000013</v>
      </c>
      <c r="B61" s="28" t="s">
        <v>59</v>
      </c>
      <c r="C61" s="28"/>
      <c r="D61" s="70"/>
      <c r="E61" s="74"/>
      <c r="F61" s="77" t="s">
        <v>73</v>
      </c>
      <c r="G61" s="89">
        <f t="shared" si="22"/>
        <v>0</v>
      </c>
      <c r="H61" s="95">
        <v>0</v>
      </c>
      <c r="I61" s="88">
        <f t="shared" ref="I61:AL61" si="28">H61*(1+Inflation_rate)</f>
        <v>0</v>
      </c>
      <c r="J61" s="88">
        <f t="shared" si="28"/>
        <v>0</v>
      </c>
      <c r="K61" s="88">
        <f t="shared" si="28"/>
        <v>0</v>
      </c>
      <c r="L61" s="88">
        <f t="shared" si="28"/>
        <v>0</v>
      </c>
      <c r="M61" s="88">
        <f t="shared" si="28"/>
        <v>0</v>
      </c>
      <c r="N61" s="88">
        <f t="shared" si="28"/>
        <v>0</v>
      </c>
      <c r="O61" s="88">
        <f t="shared" si="28"/>
        <v>0</v>
      </c>
      <c r="P61" s="88">
        <f t="shared" si="28"/>
        <v>0</v>
      </c>
      <c r="Q61" s="88">
        <f t="shared" si="28"/>
        <v>0</v>
      </c>
      <c r="R61" s="88">
        <f t="shared" si="28"/>
        <v>0</v>
      </c>
      <c r="S61" s="88">
        <f t="shared" si="28"/>
        <v>0</v>
      </c>
      <c r="T61" s="88">
        <f t="shared" si="28"/>
        <v>0</v>
      </c>
      <c r="U61" s="88">
        <f t="shared" si="28"/>
        <v>0</v>
      </c>
      <c r="V61" s="88">
        <f t="shared" si="28"/>
        <v>0</v>
      </c>
      <c r="W61" s="88">
        <f t="shared" si="28"/>
        <v>0</v>
      </c>
      <c r="X61" s="88">
        <f t="shared" si="28"/>
        <v>0</v>
      </c>
      <c r="Y61" s="88">
        <f t="shared" si="28"/>
        <v>0</v>
      </c>
      <c r="Z61" s="88">
        <f t="shared" si="28"/>
        <v>0</v>
      </c>
      <c r="AA61" s="88">
        <f t="shared" si="28"/>
        <v>0</v>
      </c>
      <c r="AB61" s="88">
        <f t="shared" si="28"/>
        <v>0</v>
      </c>
      <c r="AC61" s="88">
        <f t="shared" si="28"/>
        <v>0</v>
      </c>
      <c r="AD61" s="88">
        <f t="shared" si="28"/>
        <v>0</v>
      </c>
      <c r="AE61" s="88">
        <f t="shared" si="28"/>
        <v>0</v>
      </c>
      <c r="AF61" s="88">
        <f t="shared" si="28"/>
        <v>0</v>
      </c>
      <c r="AG61" s="88">
        <f t="shared" si="28"/>
        <v>0</v>
      </c>
      <c r="AH61" s="88">
        <f t="shared" si="28"/>
        <v>0</v>
      </c>
      <c r="AI61" s="88">
        <f t="shared" si="28"/>
        <v>0</v>
      </c>
      <c r="AJ61" s="88">
        <f t="shared" si="28"/>
        <v>0</v>
      </c>
      <c r="AK61" s="88">
        <f t="shared" si="28"/>
        <v>0</v>
      </c>
      <c r="AL61" s="88">
        <f t="shared" si="28"/>
        <v>0</v>
      </c>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1:64" s="2" customFormat="1" x14ac:dyDescent="0.3">
      <c r="A62" s="120">
        <f t="shared" si="21"/>
        <v>20.090000000000014</v>
      </c>
      <c r="B62" s="28" t="s">
        <v>59</v>
      </c>
      <c r="C62" s="28"/>
      <c r="D62" s="70"/>
      <c r="E62" s="74"/>
      <c r="F62" s="77" t="s">
        <v>73</v>
      </c>
      <c r="G62" s="89">
        <f t="shared" si="22"/>
        <v>0</v>
      </c>
      <c r="H62" s="95">
        <v>0</v>
      </c>
      <c r="I62" s="88">
        <f t="shared" ref="I62:AL62" si="29">H62*(1+Inflation_rate)</f>
        <v>0</v>
      </c>
      <c r="J62" s="88">
        <f t="shared" si="29"/>
        <v>0</v>
      </c>
      <c r="K62" s="88">
        <f t="shared" si="29"/>
        <v>0</v>
      </c>
      <c r="L62" s="88">
        <f t="shared" si="29"/>
        <v>0</v>
      </c>
      <c r="M62" s="88">
        <f t="shared" si="29"/>
        <v>0</v>
      </c>
      <c r="N62" s="88">
        <f t="shared" si="29"/>
        <v>0</v>
      </c>
      <c r="O62" s="88">
        <f t="shared" si="29"/>
        <v>0</v>
      </c>
      <c r="P62" s="88">
        <f t="shared" si="29"/>
        <v>0</v>
      </c>
      <c r="Q62" s="88">
        <f t="shared" si="29"/>
        <v>0</v>
      </c>
      <c r="R62" s="88">
        <f t="shared" si="29"/>
        <v>0</v>
      </c>
      <c r="S62" s="88">
        <f t="shared" si="29"/>
        <v>0</v>
      </c>
      <c r="T62" s="88">
        <f t="shared" si="29"/>
        <v>0</v>
      </c>
      <c r="U62" s="88">
        <f t="shared" si="29"/>
        <v>0</v>
      </c>
      <c r="V62" s="88">
        <f t="shared" si="29"/>
        <v>0</v>
      </c>
      <c r="W62" s="88">
        <f t="shared" si="29"/>
        <v>0</v>
      </c>
      <c r="X62" s="88">
        <f t="shared" si="29"/>
        <v>0</v>
      </c>
      <c r="Y62" s="88">
        <f t="shared" si="29"/>
        <v>0</v>
      </c>
      <c r="Z62" s="88">
        <f t="shared" si="29"/>
        <v>0</v>
      </c>
      <c r="AA62" s="88">
        <f t="shared" si="29"/>
        <v>0</v>
      </c>
      <c r="AB62" s="88">
        <f t="shared" si="29"/>
        <v>0</v>
      </c>
      <c r="AC62" s="88">
        <f t="shared" si="29"/>
        <v>0</v>
      </c>
      <c r="AD62" s="88">
        <f t="shared" si="29"/>
        <v>0</v>
      </c>
      <c r="AE62" s="88">
        <f t="shared" si="29"/>
        <v>0</v>
      </c>
      <c r="AF62" s="88">
        <f t="shared" si="29"/>
        <v>0</v>
      </c>
      <c r="AG62" s="88">
        <f t="shared" si="29"/>
        <v>0</v>
      </c>
      <c r="AH62" s="88">
        <f t="shared" si="29"/>
        <v>0</v>
      </c>
      <c r="AI62" s="88">
        <f t="shared" si="29"/>
        <v>0</v>
      </c>
      <c r="AJ62" s="88">
        <f t="shared" si="29"/>
        <v>0</v>
      </c>
      <c r="AK62" s="88">
        <f t="shared" si="29"/>
        <v>0</v>
      </c>
      <c r="AL62" s="88">
        <f t="shared" si="29"/>
        <v>0</v>
      </c>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row>
    <row r="63" spans="1:64" s="2" customFormat="1" ht="13.5" thickBot="1" x14ac:dyDescent="0.35">
      <c r="A63" s="120">
        <f t="shared" si="21"/>
        <v>20.100000000000016</v>
      </c>
      <c r="B63" s="28" t="s">
        <v>59</v>
      </c>
      <c r="C63" s="28"/>
      <c r="D63" s="70"/>
      <c r="E63" s="75"/>
      <c r="F63" s="77" t="s">
        <v>73</v>
      </c>
      <c r="G63" s="89">
        <f t="shared" si="22"/>
        <v>0</v>
      </c>
      <c r="H63" s="95">
        <v>0</v>
      </c>
      <c r="I63" s="88">
        <f t="shared" ref="I63:AL63" si="30">H63*(1+Inflation_rate)</f>
        <v>0</v>
      </c>
      <c r="J63" s="88">
        <f t="shared" si="30"/>
        <v>0</v>
      </c>
      <c r="K63" s="88">
        <f t="shared" si="30"/>
        <v>0</v>
      </c>
      <c r="L63" s="88">
        <f t="shared" si="30"/>
        <v>0</v>
      </c>
      <c r="M63" s="88">
        <f t="shared" si="30"/>
        <v>0</v>
      </c>
      <c r="N63" s="88">
        <f t="shared" si="30"/>
        <v>0</v>
      </c>
      <c r="O63" s="88">
        <f t="shared" si="30"/>
        <v>0</v>
      </c>
      <c r="P63" s="88">
        <f t="shared" si="30"/>
        <v>0</v>
      </c>
      <c r="Q63" s="88">
        <f t="shared" si="30"/>
        <v>0</v>
      </c>
      <c r="R63" s="88">
        <f t="shared" si="30"/>
        <v>0</v>
      </c>
      <c r="S63" s="88">
        <f t="shared" si="30"/>
        <v>0</v>
      </c>
      <c r="T63" s="88">
        <f t="shared" si="30"/>
        <v>0</v>
      </c>
      <c r="U63" s="88">
        <f t="shared" si="30"/>
        <v>0</v>
      </c>
      <c r="V63" s="88">
        <f t="shared" si="30"/>
        <v>0</v>
      </c>
      <c r="W63" s="88">
        <f t="shared" si="30"/>
        <v>0</v>
      </c>
      <c r="X63" s="88">
        <f t="shared" si="30"/>
        <v>0</v>
      </c>
      <c r="Y63" s="88">
        <f t="shared" si="30"/>
        <v>0</v>
      </c>
      <c r="Z63" s="88">
        <f t="shared" si="30"/>
        <v>0</v>
      </c>
      <c r="AA63" s="88">
        <f t="shared" si="30"/>
        <v>0</v>
      </c>
      <c r="AB63" s="88">
        <f t="shared" si="30"/>
        <v>0</v>
      </c>
      <c r="AC63" s="88">
        <f t="shared" si="30"/>
        <v>0</v>
      </c>
      <c r="AD63" s="88">
        <f t="shared" si="30"/>
        <v>0</v>
      </c>
      <c r="AE63" s="88">
        <f t="shared" si="30"/>
        <v>0</v>
      </c>
      <c r="AF63" s="88">
        <f t="shared" si="30"/>
        <v>0</v>
      </c>
      <c r="AG63" s="88">
        <f t="shared" si="30"/>
        <v>0</v>
      </c>
      <c r="AH63" s="88">
        <f t="shared" si="30"/>
        <v>0</v>
      </c>
      <c r="AI63" s="88">
        <f t="shared" si="30"/>
        <v>0</v>
      </c>
      <c r="AJ63" s="88">
        <f t="shared" si="30"/>
        <v>0</v>
      </c>
      <c r="AK63" s="88">
        <f t="shared" si="30"/>
        <v>0</v>
      </c>
      <c r="AL63" s="88">
        <f t="shared" si="30"/>
        <v>0</v>
      </c>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row>
    <row r="64" spans="1:64" s="2" customFormat="1" ht="15" thickBot="1" x14ac:dyDescent="0.35">
      <c r="A64" s="28"/>
      <c r="B64" s="29" t="s">
        <v>143</v>
      </c>
      <c r="C64" s="56"/>
      <c r="D64" s="56"/>
      <c r="E64" s="30"/>
      <c r="F64" s="80" t="s">
        <v>73</v>
      </c>
      <c r="G64" s="90">
        <f>SUM(H64:AL64)</f>
        <v>0</v>
      </c>
      <c r="H64" s="91">
        <f t="shared" ref="H64:AL64" si="31">SUM(H54:H63)</f>
        <v>0</v>
      </c>
      <c r="I64" s="91">
        <f t="shared" si="31"/>
        <v>0</v>
      </c>
      <c r="J64" s="91">
        <f t="shared" si="31"/>
        <v>0</v>
      </c>
      <c r="K64" s="91">
        <f t="shared" si="31"/>
        <v>0</v>
      </c>
      <c r="L64" s="91">
        <f t="shared" si="31"/>
        <v>0</v>
      </c>
      <c r="M64" s="91">
        <f t="shared" si="31"/>
        <v>0</v>
      </c>
      <c r="N64" s="91">
        <f t="shared" si="31"/>
        <v>0</v>
      </c>
      <c r="O64" s="91">
        <f t="shared" si="31"/>
        <v>0</v>
      </c>
      <c r="P64" s="91">
        <f t="shared" si="31"/>
        <v>0</v>
      </c>
      <c r="Q64" s="91">
        <f t="shared" si="31"/>
        <v>0</v>
      </c>
      <c r="R64" s="91">
        <f t="shared" si="31"/>
        <v>0</v>
      </c>
      <c r="S64" s="91">
        <f t="shared" si="31"/>
        <v>0</v>
      </c>
      <c r="T64" s="91">
        <f t="shared" si="31"/>
        <v>0</v>
      </c>
      <c r="U64" s="91">
        <f t="shared" si="31"/>
        <v>0</v>
      </c>
      <c r="V64" s="91">
        <f t="shared" si="31"/>
        <v>0</v>
      </c>
      <c r="W64" s="91">
        <f t="shared" si="31"/>
        <v>0</v>
      </c>
      <c r="X64" s="91">
        <f t="shared" si="31"/>
        <v>0</v>
      </c>
      <c r="Y64" s="91">
        <f t="shared" si="31"/>
        <v>0</v>
      </c>
      <c r="Z64" s="91">
        <f t="shared" si="31"/>
        <v>0</v>
      </c>
      <c r="AA64" s="91">
        <f t="shared" si="31"/>
        <v>0</v>
      </c>
      <c r="AB64" s="91">
        <f t="shared" si="31"/>
        <v>0</v>
      </c>
      <c r="AC64" s="91">
        <f t="shared" si="31"/>
        <v>0</v>
      </c>
      <c r="AD64" s="91">
        <f t="shared" si="31"/>
        <v>0</v>
      </c>
      <c r="AE64" s="91">
        <f t="shared" si="31"/>
        <v>0</v>
      </c>
      <c r="AF64" s="91">
        <f t="shared" si="31"/>
        <v>0</v>
      </c>
      <c r="AG64" s="91">
        <f t="shared" si="31"/>
        <v>0</v>
      </c>
      <c r="AH64" s="91">
        <f t="shared" si="31"/>
        <v>0</v>
      </c>
      <c r="AI64" s="91">
        <f t="shared" si="31"/>
        <v>0</v>
      </c>
      <c r="AJ64" s="91">
        <f t="shared" si="31"/>
        <v>0</v>
      </c>
      <c r="AK64" s="91">
        <f t="shared" si="31"/>
        <v>0</v>
      </c>
      <c r="AL64" s="91">
        <f t="shared" si="31"/>
        <v>0</v>
      </c>
    </row>
    <row r="65" spans="1:38" s="1" customFormat="1" ht="14.5" x14ac:dyDescent="0.3">
      <c r="A65" s="34"/>
      <c r="B65" s="42"/>
      <c r="C65" s="68"/>
      <c r="D65" s="68"/>
      <c r="E65" s="27"/>
      <c r="F65" s="92"/>
      <c r="G65" s="92"/>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row>
  </sheetData>
  <pageMargins left="0.7" right="0.7" top="0.75" bottom="0.75" header="0.3" footer="0.3"/>
  <pageSetup paperSize="9" scale="26" orientation="landscape"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0"/>
  <sheetViews>
    <sheetView zoomScale="98" zoomScaleNormal="98" zoomScaleSheetLayoutView="70" workbookViewId="0">
      <selection activeCell="A20" sqref="A20"/>
    </sheetView>
  </sheetViews>
  <sheetFormatPr defaultRowHeight="13" x14ac:dyDescent="0.3"/>
  <cols>
    <col min="1" max="1" width="3.3984375" customWidth="1"/>
    <col min="2" max="2" width="33.3984375" customWidth="1"/>
    <col min="3" max="3" width="3" customWidth="1"/>
    <col min="4" max="5" width="8.59765625" customWidth="1"/>
    <col min="6" max="6" width="25.8984375" customWidth="1"/>
    <col min="7" max="7" width="8.59765625" customWidth="1"/>
    <col min="8" max="9" width="7" bestFit="1" customWidth="1"/>
    <col min="10" max="10" width="5.09765625" customWidth="1"/>
    <col min="11" max="11" width="17.09765625" bestFit="1" customWidth="1"/>
    <col min="12" max="12" width="7.59765625" customWidth="1"/>
    <col min="13" max="43" width="12.8984375" bestFit="1" customWidth="1"/>
  </cols>
  <sheetData>
    <row r="1" spans="1:43" s="139" customFormat="1" ht="23.5" x14ac:dyDescent="0.55000000000000004">
      <c r="A1" s="137" t="s">
        <v>209</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row>
    <row r="2" spans="1:43" s="140" customFormat="1" x14ac:dyDescent="0.3">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row>
    <row r="3" spans="1:43" s="140" customFormat="1" ht="21" x14ac:dyDescent="0.5">
      <c r="A3" s="141" t="s">
        <v>210</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row>
    <row r="4" spans="1:43" s="140" customFormat="1" x14ac:dyDescent="0.3">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row>
    <row r="5" spans="1:43" s="140" customFormat="1" x14ac:dyDescent="0.3">
      <c r="A5" s="138"/>
      <c r="B5" s="33" t="str">
        <f>'Sheet 1_Overarching Assumptions'!B12</f>
        <v>Overarching Assumptions</v>
      </c>
      <c r="C5" s="33"/>
      <c r="D5" s="33"/>
      <c r="E5" s="33"/>
      <c r="F5" s="33"/>
      <c r="G5" s="33"/>
      <c r="H5" s="33"/>
      <c r="I5" s="33"/>
      <c r="J5" s="33"/>
      <c r="K5" s="33"/>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row>
    <row r="6" spans="1:43" s="140" customFormat="1" x14ac:dyDescent="0.3">
      <c r="A6" s="138"/>
      <c r="B6" s="62" t="str">
        <f>'Sheet 1_Overarching Assumptions'!B13</f>
        <v>Base Discount Rate</v>
      </c>
      <c r="C6" s="33"/>
      <c r="D6" s="142" t="str">
        <f>discountrate</f>
        <v>XXX</v>
      </c>
      <c r="E6" s="33"/>
      <c r="F6" s="33"/>
      <c r="G6" s="33"/>
      <c r="H6" s="33"/>
      <c r="I6" s="33"/>
      <c r="J6" s="33"/>
      <c r="K6" s="33"/>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row>
    <row r="7" spans="1:43" s="140" customFormat="1" x14ac:dyDescent="0.3">
      <c r="A7" s="138"/>
      <c r="B7" s="62" t="str">
        <f>'Sheet 1_Overarching Assumptions'!B16</f>
        <v>Analysis Period (years)</v>
      </c>
      <c r="C7" s="33"/>
      <c r="D7" s="143">
        <f>analysis_period</f>
        <v>15</v>
      </c>
      <c r="E7" s="305"/>
      <c r="F7" s="33"/>
      <c r="G7" s="33"/>
      <c r="H7" s="33"/>
      <c r="I7" s="33"/>
      <c r="J7" s="33"/>
      <c r="K7" s="33"/>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row>
    <row r="8" spans="1:43" s="140" customFormat="1" x14ac:dyDescent="0.3">
      <c r="A8" s="138"/>
      <c r="B8" s="62" t="str">
        <f>'Sheet 1_Overarching Assumptions'!B17</f>
        <v>Base year for the analysis</v>
      </c>
      <c r="C8" s="33"/>
      <c r="D8" s="143">
        <f>analysis_start</f>
        <v>2015</v>
      </c>
      <c r="E8" s="305" t="s">
        <v>216</v>
      </c>
      <c r="F8" s="33"/>
      <c r="G8" s="33"/>
      <c r="H8" s="33"/>
      <c r="I8" s="33"/>
      <c r="J8" s="33"/>
      <c r="K8" s="33"/>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row>
    <row r="9" spans="1:43" s="140" customFormat="1" x14ac:dyDescent="0.3">
      <c r="A9" s="138"/>
      <c r="B9" s="62"/>
      <c r="C9" s="33"/>
      <c r="D9" s="33"/>
      <c r="E9" s="33"/>
      <c r="F9" s="33"/>
      <c r="G9" s="33"/>
      <c r="H9" s="33"/>
      <c r="I9" s="33"/>
      <c r="J9" s="33"/>
      <c r="K9" s="33"/>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row>
    <row r="10" spans="1:43" s="140" customFormat="1" x14ac:dyDescent="0.3">
      <c r="A10" s="138"/>
      <c r="B10" s="62"/>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row>
    <row r="11" spans="1:43" x14ac:dyDescent="0.3">
      <c r="A11" s="144" t="s">
        <v>7</v>
      </c>
      <c r="B11" s="66"/>
      <c r="C11" s="66"/>
      <c r="D11" s="145"/>
      <c r="E11" s="66"/>
      <c r="F11" s="66"/>
      <c r="G11" s="146" t="s">
        <v>0</v>
      </c>
      <c r="H11" s="146" t="s">
        <v>1</v>
      </c>
      <c r="I11" s="146"/>
      <c r="J11" s="66"/>
      <c r="K11" s="147" t="s">
        <v>117</v>
      </c>
      <c r="L11" s="147"/>
      <c r="M11" s="145" t="s">
        <v>18</v>
      </c>
      <c r="N11" s="145" t="s">
        <v>19</v>
      </c>
      <c r="O11" s="145" t="s">
        <v>20</v>
      </c>
      <c r="P11" s="145" t="s">
        <v>21</v>
      </c>
      <c r="Q11" s="145" t="s">
        <v>22</v>
      </c>
      <c r="R11" s="145" t="s">
        <v>23</v>
      </c>
      <c r="S11" s="145" t="s">
        <v>24</v>
      </c>
      <c r="T11" s="145" t="s">
        <v>25</v>
      </c>
      <c r="U11" s="145" t="s">
        <v>26</v>
      </c>
      <c r="V11" s="145" t="s">
        <v>27</v>
      </c>
      <c r="W11" s="145" t="s">
        <v>28</v>
      </c>
      <c r="X11" s="145" t="s">
        <v>29</v>
      </c>
      <c r="Y11" s="145" t="s">
        <v>30</v>
      </c>
      <c r="Z11" s="145" t="s">
        <v>31</v>
      </c>
      <c r="AA11" s="145" t="s">
        <v>32</v>
      </c>
      <c r="AB11" s="145" t="s">
        <v>33</v>
      </c>
      <c r="AC11" s="145" t="s">
        <v>34</v>
      </c>
      <c r="AD11" s="145" t="s">
        <v>35</v>
      </c>
      <c r="AE11" s="145" t="s">
        <v>36</v>
      </c>
      <c r="AF11" s="145" t="s">
        <v>37</v>
      </c>
      <c r="AG11" s="145" t="s">
        <v>104</v>
      </c>
      <c r="AH11" s="145" t="s">
        <v>105</v>
      </c>
      <c r="AI11" s="145" t="s">
        <v>106</v>
      </c>
      <c r="AJ11" s="145" t="s">
        <v>107</v>
      </c>
      <c r="AK11" s="145" t="s">
        <v>108</v>
      </c>
      <c r="AL11" s="145" t="s">
        <v>109</v>
      </c>
      <c r="AM11" s="145" t="s">
        <v>110</v>
      </c>
      <c r="AN11" s="145" t="s">
        <v>111</v>
      </c>
      <c r="AO11" s="145" t="s">
        <v>112</v>
      </c>
      <c r="AP11" s="145" t="s">
        <v>113</v>
      </c>
      <c r="AQ11" s="145" t="s">
        <v>114</v>
      </c>
    </row>
    <row r="12" spans="1:43" ht="14.5" x14ac:dyDescent="0.35">
      <c r="A12" s="66"/>
      <c r="B12" s="148" t="s">
        <v>115</v>
      </c>
      <c r="C12" s="78"/>
      <c r="D12" s="66"/>
      <c r="E12" s="66"/>
      <c r="F12" s="66"/>
      <c r="G12" s="149">
        <f>analysis_start</f>
        <v>2015</v>
      </c>
      <c r="H12" s="66">
        <f>G12+analysis_period</f>
        <v>2030</v>
      </c>
      <c r="I12" s="66"/>
      <c r="J12" s="66"/>
      <c r="K12" s="213" t="e">
        <f ca="1">OFFSET($M12,0,analysis_start-2015,1,1)+NPV(discountrate,OFFSET($M12,0,analysis_start-2015+1,1,analysis_period-1))</f>
        <v>#VALUE!</v>
      </c>
      <c r="L12" s="150"/>
      <c r="M12" s="150">
        <f>'Sheet_3 Capex and Opex Costs'!G15</f>
        <v>0</v>
      </c>
      <c r="N12" s="150">
        <f>'Sheet_3 Capex and Opex Costs'!H15</f>
        <v>0</v>
      </c>
      <c r="O12" s="150">
        <f>'Sheet_3 Capex and Opex Costs'!I15</f>
        <v>0</v>
      </c>
      <c r="P12" s="150">
        <f>'Sheet_3 Capex and Opex Costs'!J15</f>
        <v>0</v>
      </c>
      <c r="Q12" s="150">
        <f>'Sheet_3 Capex and Opex Costs'!K15</f>
        <v>0</v>
      </c>
      <c r="R12" s="150">
        <f>'Sheet_3 Capex and Opex Costs'!L15</f>
        <v>0</v>
      </c>
      <c r="S12" s="150">
        <f>'Sheet_3 Capex and Opex Costs'!M15</f>
        <v>0</v>
      </c>
      <c r="T12" s="150">
        <f>'Sheet_3 Capex and Opex Costs'!N15</f>
        <v>0</v>
      </c>
      <c r="U12" s="150">
        <f>'Sheet_3 Capex and Opex Costs'!O15</f>
        <v>0</v>
      </c>
      <c r="V12" s="150">
        <f>'Sheet_3 Capex and Opex Costs'!P15</f>
        <v>0</v>
      </c>
      <c r="W12" s="150">
        <f>'Sheet_3 Capex and Opex Costs'!Q15</f>
        <v>0</v>
      </c>
      <c r="X12" s="150">
        <f>'Sheet_3 Capex and Opex Costs'!R15</f>
        <v>0</v>
      </c>
      <c r="Y12" s="150">
        <f>'Sheet_3 Capex and Opex Costs'!S15</f>
        <v>0</v>
      </c>
      <c r="Z12" s="150">
        <f>'Sheet_3 Capex and Opex Costs'!T15</f>
        <v>0</v>
      </c>
      <c r="AA12" s="150">
        <f>'Sheet_3 Capex and Opex Costs'!U15</f>
        <v>0</v>
      </c>
      <c r="AB12" s="150">
        <f>'Sheet_3 Capex and Opex Costs'!V15</f>
        <v>0</v>
      </c>
      <c r="AC12" s="150">
        <f>'Sheet_3 Capex and Opex Costs'!W15</f>
        <v>0</v>
      </c>
      <c r="AD12" s="150">
        <f>'Sheet_3 Capex and Opex Costs'!X15</f>
        <v>0</v>
      </c>
      <c r="AE12" s="150">
        <f>'Sheet_3 Capex and Opex Costs'!Y15</f>
        <v>0</v>
      </c>
      <c r="AF12" s="150">
        <f>'Sheet_3 Capex and Opex Costs'!Z15</f>
        <v>0</v>
      </c>
      <c r="AG12" s="150">
        <f>'Sheet_3 Capex and Opex Costs'!AA15</f>
        <v>0</v>
      </c>
      <c r="AH12" s="150">
        <f>'Sheet_3 Capex and Opex Costs'!AB15</f>
        <v>0</v>
      </c>
      <c r="AI12" s="150">
        <f>'Sheet_3 Capex and Opex Costs'!AC15</f>
        <v>0</v>
      </c>
      <c r="AJ12" s="150">
        <f>'Sheet_3 Capex and Opex Costs'!AD15</f>
        <v>0</v>
      </c>
      <c r="AK12" s="150">
        <f>'Sheet_3 Capex and Opex Costs'!AE15</f>
        <v>0</v>
      </c>
      <c r="AL12" s="150">
        <f>'Sheet_3 Capex and Opex Costs'!AF15</f>
        <v>0</v>
      </c>
      <c r="AM12" s="150">
        <f>'Sheet_3 Capex and Opex Costs'!AG15</f>
        <v>0</v>
      </c>
      <c r="AN12" s="150">
        <f>'Sheet_3 Capex and Opex Costs'!AH15</f>
        <v>0</v>
      </c>
      <c r="AO12" s="150">
        <f>'Sheet_3 Capex and Opex Costs'!AI15</f>
        <v>0</v>
      </c>
      <c r="AP12" s="150">
        <f>'Sheet_3 Capex and Opex Costs'!AJ15</f>
        <v>0</v>
      </c>
      <c r="AQ12" s="150">
        <f>'Sheet_3 Capex and Opex Costs'!AK15</f>
        <v>0</v>
      </c>
    </row>
    <row r="13" spans="1:43" ht="14.5" x14ac:dyDescent="0.35">
      <c r="A13" s="66"/>
      <c r="B13" s="148" t="s">
        <v>116</v>
      </c>
      <c r="C13" s="66"/>
      <c r="D13" s="66"/>
      <c r="E13" s="66"/>
      <c r="F13" s="66"/>
      <c r="G13" s="149">
        <f>analysis_start</f>
        <v>2015</v>
      </c>
      <c r="H13" s="66">
        <f>G13+analysis_period</f>
        <v>2030</v>
      </c>
      <c r="I13" s="66"/>
      <c r="J13" s="66"/>
      <c r="K13" s="213" t="e">
        <f ca="1">OFFSET($M13,0,analysis_start-2015,1,1)+NPV(discountrate,OFFSET($M13,0,analysis_start-2015+1,1,analysis_period-1))</f>
        <v>#VALUE!</v>
      </c>
      <c r="L13" s="150"/>
      <c r="M13" s="150">
        <f>'Sheet_3 Capex and Opex Costs'!G51</f>
        <v>0</v>
      </c>
      <c r="N13" s="150">
        <f>'Sheet_3 Capex and Opex Costs'!H51</f>
        <v>0</v>
      </c>
      <c r="O13" s="150">
        <f>'Sheet_3 Capex and Opex Costs'!I51</f>
        <v>0</v>
      </c>
      <c r="P13" s="150">
        <f>'Sheet_3 Capex and Opex Costs'!J51</f>
        <v>0</v>
      </c>
      <c r="Q13" s="150">
        <f>'Sheet_3 Capex and Opex Costs'!K51</f>
        <v>0</v>
      </c>
      <c r="R13" s="150">
        <f>'Sheet_3 Capex and Opex Costs'!L51</f>
        <v>0</v>
      </c>
      <c r="S13" s="150">
        <f>'Sheet_3 Capex and Opex Costs'!M51</f>
        <v>0</v>
      </c>
      <c r="T13" s="150">
        <f>'Sheet_3 Capex and Opex Costs'!N51</f>
        <v>0</v>
      </c>
      <c r="U13" s="150">
        <f>'Sheet_3 Capex and Opex Costs'!O51</f>
        <v>0</v>
      </c>
      <c r="V13" s="150">
        <f>'Sheet_3 Capex and Opex Costs'!P51</f>
        <v>0</v>
      </c>
      <c r="W13" s="150">
        <f>'Sheet_3 Capex and Opex Costs'!Q51</f>
        <v>0</v>
      </c>
      <c r="X13" s="150">
        <f>'Sheet_3 Capex and Opex Costs'!R51</f>
        <v>0</v>
      </c>
      <c r="Y13" s="150">
        <f>'Sheet_3 Capex and Opex Costs'!S51</f>
        <v>0</v>
      </c>
      <c r="Z13" s="150">
        <f>'Sheet_3 Capex and Opex Costs'!T51</f>
        <v>0</v>
      </c>
      <c r="AA13" s="150">
        <f>'Sheet_3 Capex and Opex Costs'!U51</f>
        <v>0</v>
      </c>
      <c r="AB13" s="150">
        <f>'Sheet_3 Capex and Opex Costs'!V51</f>
        <v>0</v>
      </c>
      <c r="AC13" s="150">
        <f>'Sheet_3 Capex and Opex Costs'!W51</f>
        <v>0</v>
      </c>
      <c r="AD13" s="150">
        <f>'Sheet_3 Capex and Opex Costs'!X51</f>
        <v>0</v>
      </c>
      <c r="AE13" s="150">
        <f>'Sheet_3 Capex and Opex Costs'!Y51</f>
        <v>0</v>
      </c>
      <c r="AF13" s="150">
        <f>'Sheet_3 Capex and Opex Costs'!Z51</f>
        <v>0</v>
      </c>
      <c r="AG13" s="150">
        <f>'Sheet_3 Capex and Opex Costs'!AA51</f>
        <v>0</v>
      </c>
      <c r="AH13" s="150">
        <f>'Sheet_3 Capex and Opex Costs'!AB51</f>
        <v>0</v>
      </c>
      <c r="AI13" s="150">
        <f>'Sheet_3 Capex and Opex Costs'!AC51</f>
        <v>0</v>
      </c>
      <c r="AJ13" s="150">
        <f>'Sheet_3 Capex and Opex Costs'!AD51</f>
        <v>0</v>
      </c>
      <c r="AK13" s="150">
        <f>'Sheet_3 Capex and Opex Costs'!AE51</f>
        <v>0</v>
      </c>
      <c r="AL13" s="150">
        <f>'Sheet_3 Capex and Opex Costs'!AF51</f>
        <v>0</v>
      </c>
      <c r="AM13" s="150">
        <f>'Sheet_3 Capex and Opex Costs'!AG51</f>
        <v>0</v>
      </c>
      <c r="AN13" s="150">
        <f>'Sheet_3 Capex and Opex Costs'!AH51</f>
        <v>0</v>
      </c>
      <c r="AO13" s="150">
        <f>'Sheet_3 Capex and Opex Costs'!AI51</f>
        <v>0</v>
      </c>
      <c r="AP13" s="150">
        <f>'Sheet_3 Capex and Opex Costs'!AJ51</f>
        <v>0</v>
      </c>
      <c r="AQ13" s="150">
        <f>'Sheet_3 Capex and Opex Costs'!AK51</f>
        <v>0</v>
      </c>
    </row>
    <row r="14" spans="1:43" ht="14.5" x14ac:dyDescent="0.35">
      <c r="A14" s="66"/>
      <c r="B14" s="148" t="s">
        <v>147</v>
      </c>
      <c r="C14" s="66"/>
      <c r="D14" s="66"/>
      <c r="E14" s="66"/>
      <c r="F14" s="66"/>
      <c r="G14" s="149">
        <f>analysis_start</f>
        <v>2015</v>
      </c>
      <c r="H14" s="66">
        <f>G14+analysis_period</f>
        <v>2030</v>
      </c>
      <c r="I14" s="66"/>
      <c r="J14" s="66"/>
      <c r="K14" s="213" t="e">
        <f ca="1">OFFSET($M14,0,analysis_start-2015,1,1)+NPV(discountrate,OFFSET($M14,0,analysis_start-2015+1,1,analysis_period-1))</f>
        <v>#VALUE!</v>
      </c>
      <c r="L14" s="150"/>
      <c r="M14" s="150">
        <f>'Sheet_3 Capex and Opex Costs'!G79</f>
        <v>0</v>
      </c>
      <c r="N14" s="150">
        <f>'Sheet_3 Capex and Opex Costs'!H79</f>
        <v>0</v>
      </c>
      <c r="O14" s="150">
        <f>'Sheet_3 Capex and Opex Costs'!I79</f>
        <v>0</v>
      </c>
      <c r="P14" s="150">
        <f>'Sheet_3 Capex and Opex Costs'!J79</f>
        <v>0</v>
      </c>
      <c r="Q14" s="150">
        <f>'Sheet_3 Capex and Opex Costs'!K79</f>
        <v>0</v>
      </c>
      <c r="R14" s="150">
        <f>'Sheet_3 Capex and Opex Costs'!L79</f>
        <v>0</v>
      </c>
      <c r="S14" s="150">
        <f>'Sheet_3 Capex and Opex Costs'!M79</f>
        <v>0</v>
      </c>
      <c r="T14" s="150">
        <f>'Sheet_3 Capex and Opex Costs'!N79</f>
        <v>0</v>
      </c>
      <c r="U14" s="150">
        <f>'Sheet_3 Capex and Opex Costs'!O79</f>
        <v>0</v>
      </c>
      <c r="V14" s="150">
        <f>'Sheet_3 Capex and Opex Costs'!P79</f>
        <v>0</v>
      </c>
      <c r="W14" s="150">
        <f>'Sheet_3 Capex and Opex Costs'!Q79</f>
        <v>0</v>
      </c>
      <c r="X14" s="150">
        <f>'Sheet_3 Capex and Opex Costs'!R79</f>
        <v>0</v>
      </c>
      <c r="Y14" s="150">
        <f>'Sheet_3 Capex and Opex Costs'!S79</f>
        <v>0</v>
      </c>
      <c r="Z14" s="150">
        <f>'Sheet_3 Capex and Opex Costs'!T79</f>
        <v>0</v>
      </c>
      <c r="AA14" s="150">
        <f>'Sheet_3 Capex and Opex Costs'!U79</f>
        <v>0</v>
      </c>
      <c r="AB14" s="150">
        <f>'Sheet_3 Capex and Opex Costs'!V79</f>
        <v>0</v>
      </c>
      <c r="AC14" s="150">
        <f>'Sheet_3 Capex and Opex Costs'!W79</f>
        <v>0</v>
      </c>
      <c r="AD14" s="150">
        <f>'Sheet_3 Capex and Opex Costs'!X79</f>
        <v>0</v>
      </c>
      <c r="AE14" s="150">
        <f>'Sheet_3 Capex and Opex Costs'!Y79</f>
        <v>0</v>
      </c>
      <c r="AF14" s="150">
        <f>'Sheet_3 Capex and Opex Costs'!Z79</f>
        <v>0</v>
      </c>
      <c r="AG14" s="150">
        <f>'Sheet_3 Capex and Opex Costs'!AA79</f>
        <v>0</v>
      </c>
      <c r="AH14" s="150">
        <f>'Sheet_3 Capex and Opex Costs'!AB79</f>
        <v>0</v>
      </c>
      <c r="AI14" s="150">
        <f>'Sheet_3 Capex and Opex Costs'!AC79</f>
        <v>0</v>
      </c>
      <c r="AJ14" s="150">
        <f>'Sheet_3 Capex and Opex Costs'!AD79</f>
        <v>0</v>
      </c>
      <c r="AK14" s="150">
        <f>'Sheet_3 Capex and Opex Costs'!AE79</f>
        <v>0</v>
      </c>
      <c r="AL14" s="150">
        <f>'Sheet_3 Capex and Opex Costs'!AF79</f>
        <v>0</v>
      </c>
      <c r="AM14" s="150">
        <f>'Sheet_3 Capex and Opex Costs'!AG79</f>
        <v>0</v>
      </c>
      <c r="AN14" s="150">
        <f>'Sheet_3 Capex and Opex Costs'!AH79</f>
        <v>0</v>
      </c>
      <c r="AO14" s="150">
        <f>'Sheet_3 Capex and Opex Costs'!AI79</f>
        <v>0</v>
      </c>
      <c r="AP14" s="150">
        <f>'Sheet_3 Capex and Opex Costs'!AJ79</f>
        <v>0</v>
      </c>
      <c r="AQ14" s="150">
        <f>'Sheet_3 Capex and Opex Costs'!AK79</f>
        <v>0</v>
      </c>
    </row>
    <row r="15" spans="1:43" ht="14.5" x14ac:dyDescent="0.35">
      <c r="A15" s="66"/>
      <c r="B15" s="151" t="s">
        <v>8</v>
      </c>
      <c r="C15" s="152"/>
      <c r="D15" s="152"/>
      <c r="E15" s="152"/>
      <c r="F15" s="152"/>
      <c r="G15" s="152"/>
      <c r="H15" s="152"/>
      <c r="I15" s="152"/>
      <c r="J15" s="152"/>
      <c r="K15" s="214" t="e">
        <f ca="1">OFFSET($M15,0,analysis_start-2015,1,1)+NPV(discountrate,OFFSET($M15,0,analysis_start-2015+1,1,analysis_period-1))</f>
        <v>#VALUE!</v>
      </c>
      <c r="L15" s="153"/>
      <c r="M15" s="153">
        <f>SUM(M12:M14)</f>
        <v>0</v>
      </c>
      <c r="N15" s="153">
        <f t="shared" ref="N15:AQ15" si="0">SUM(N12:N14)</f>
        <v>0</v>
      </c>
      <c r="O15" s="153">
        <f t="shared" si="0"/>
        <v>0</v>
      </c>
      <c r="P15" s="153">
        <f t="shared" si="0"/>
        <v>0</v>
      </c>
      <c r="Q15" s="153">
        <f t="shared" si="0"/>
        <v>0</v>
      </c>
      <c r="R15" s="153">
        <f t="shared" si="0"/>
        <v>0</v>
      </c>
      <c r="S15" s="153">
        <f t="shared" si="0"/>
        <v>0</v>
      </c>
      <c r="T15" s="153">
        <f t="shared" si="0"/>
        <v>0</v>
      </c>
      <c r="U15" s="153">
        <f t="shared" si="0"/>
        <v>0</v>
      </c>
      <c r="V15" s="153">
        <f t="shared" si="0"/>
        <v>0</v>
      </c>
      <c r="W15" s="153">
        <f t="shared" si="0"/>
        <v>0</v>
      </c>
      <c r="X15" s="153">
        <f t="shared" si="0"/>
        <v>0</v>
      </c>
      <c r="Y15" s="153">
        <f t="shared" si="0"/>
        <v>0</v>
      </c>
      <c r="Z15" s="153">
        <f t="shared" si="0"/>
        <v>0</v>
      </c>
      <c r="AA15" s="153">
        <f t="shared" si="0"/>
        <v>0</v>
      </c>
      <c r="AB15" s="153">
        <f t="shared" si="0"/>
        <v>0</v>
      </c>
      <c r="AC15" s="153">
        <f t="shared" si="0"/>
        <v>0</v>
      </c>
      <c r="AD15" s="153">
        <f t="shared" si="0"/>
        <v>0</v>
      </c>
      <c r="AE15" s="153">
        <f t="shared" si="0"/>
        <v>0</v>
      </c>
      <c r="AF15" s="153">
        <f t="shared" si="0"/>
        <v>0</v>
      </c>
      <c r="AG15" s="153">
        <f t="shared" si="0"/>
        <v>0</v>
      </c>
      <c r="AH15" s="153">
        <f t="shared" si="0"/>
        <v>0</v>
      </c>
      <c r="AI15" s="153">
        <f t="shared" si="0"/>
        <v>0</v>
      </c>
      <c r="AJ15" s="153">
        <f t="shared" si="0"/>
        <v>0</v>
      </c>
      <c r="AK15" s="153">
        <f t="shared" si="0"/>
        <v>0</v>
      </c>
      <c r="AL15" s="153">
        <f t="shared" si="0"/>
        <v>0</v>
      </c>
      <c r="AM15" s="153">
        <f t="shared" si="0"/>
        <v>0</v>
      </c>
      <c r="AN15" s="153">
        <f t="shared" si="0"/>
        <v>0</v>
      </c>
      <c r="AO15" s="153">
        <f t="shared" si="0"/>
        <v>0</v>
      </c>
      <c r="AP15" s="153">
        <f t="shared" si="0"/>
        <v>0</v>
      </c>
      <c r="AQ15" s="153">
        <f t="shared" si="0"/>
        <v>0</v>
      </c>
    </row>
    <row r="16" spans="1:43" ht="14.5" x14ac:dyDescent="0.35">
      <c r="A16" s="66"/>
      <c r="B16" s="154"/>
      <c r="C16" s="66"/>
      <c r="D16" s="66"/>
      <c r="E16" s="66"/>
      <c r="F16" s="66"/>
      <c r="G16" s="66"/>
      <c r="H16" s="66"/>
      <c r="I16" s="66"/>
      <c r="J16" s="66"/>
      <c r="K16" s="163"/>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row>
    <row r="17" spans="1:43" ht="14.5" x14ac:dyDescent="0.35">
      <c r="A17" s="144" t="s">
        <v>144</v>
      </c>
      <c r="B17" s="154"/>
      <c r="C17" s="66"/>
      <c r="D17" s="66"/>
      <c r="E17" s="66"/>
      <c r="F17" s="66"/>
      <c r="G17" s="66"/>
      <c r="H17" s="66"/>
      <c r="I17" s="66"/>
      <c r="J17" s="66"/>
      <c r="K17" s="213"/>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row>
    <row r="18" spans="1:43" ht="14.5" x14ac:dyDescent="0.35">
      <c r="A18" s="66"/>
      <c r="B18" s="148" t="s">
        <v>102</v>
      </c>
      <c r="C18" s="66"/>
      <c r="D18" s="66"/>
      <c r="E18" s="66"/>
      <c r="F18" s="66"/>
      <c r="G18" s="149">
        <f t="shared" ref="G18:G19" si="1">analysis_start</f>
        <v>2015</v>
      </c>
      <c r="H18" s="66">
        <f t="shared" ref="H18" si="2">G18+analysis_period</f>
        <v>2030</v>
      </c>
      <c r="I18" s="66"/>
      <c r="J18" s="66"/>
      <c r="K18" s="183" t="e">
        <f ca="1">OFFSET($M18,0,analysis_start-2015,1,1)+NPV(discountrate,OFFSET($M18,0,analysis_start-2015+1,1,analysis_period-1))</f>
        <v>#VALUE!</v>
      </c>
      <c r="L18" s="160"/>
      <c r="M18" s="150">
        <f>'Sheet 4_Revenue'!H19</f>
        <v>0</v>
      </c>
      <c r="N18" s="150">
        <f>'Sheet 4_Revenue'!I19</f>
        <v>0</v>
      </c>
      <c r="O18" s="150">
        <f>'Sheet 4_Revenue'!J19</f>
        <v>0</v>
      </c>
      <c r="P18" s="150">
        <f>'Sheet 4_Revenue'!K19</f>
        <v>0</v>
      </c>
      <c r="Q18" s="150">
        <f>'Sheet 4_Revenue'!L19</f>
        <v>0</v>
      </c>
      <c r="R18" s="150">
        <f>'Sheet 4_Revenue'!M19</f>
        <v>0</v>
      </c>
      <c r="S18" s="150">
        <f>'Sheet 4_Revenue'!N19</f>
        <v>0</v>
      </c>
      <c r="T18" s="150">
        <f>'Sheet 4_Revenue'!O19</f>
        <v>0</v>
      </c>
      <c r="U18" s="150">
        <f>'Sheet 4_Revenue'!P19</f>
        <v>0</v>
      </c>
      <c r="V18" s="150">
        <f>'Sheet 4_Revenue'!Q19</f>
        <v>0</v>
      </c>
      <c r="W18" s="150">
        <f>'Sheet 4_Revenue'!R19</f>
        <v>0</v>
      </c>
      <c r="X18" s="150">
        <f>'Sheet 4_Revenue'!S19</f>
        <v>0</v>
      </c>
      <c r="Y18" s="150">
        <f>'Sheet 4_Revenue'!T19</f>
        <v>0</v>
      </c>
      <c r="Z18" s="150">
        <f>'Sheet 4_Revenue'!U19</f>
        <v>0</v>
      </c>
      <c r="AA18" s="150">
        <f>'Sheet 4_Revenue'!V19</f>
        <v>0</v>
      </c>
      <c r="AB18" s="150">
        <f>'Sheet 4_Revenue'!W19</f>
        <v>0</v>
      </c>
      <c r="AC18" s="150">
        <f>'Sheet 4_Revenue'!X19</f>
        <v>0</v>
      </c>
      <c r="AD18" s="150">
        <f>'Sheet 4_Revenue'!Y19</f>
        <v>0</v>
      </c>
      <c r="AE18" s="150">
        <f>'Sheet 4_Revenue'!Z19</f>
        <v>0</v>
      </c>
      <c r="AF18" s="150">
        <f>'Sheet 4_Revenue'!AA19</f>
        <v>0</v>
      </c>
      <c r="AG18" s="150">
        <f>'Sheet 4_Revenue'!AB19</f>
        <v>0</v>
      </c>
      <c r="AH18" s="150">
        <f>'Sheet 4_Revenue'!AC19</f>
        <v>0</v>
      </c>
      <c r="AI18" s="150">
        <f>'Sheet 4_Revenue'!AD19</f>
        <v>0</v>
      </c>
      <c r="AJ18" s="150">
        <f>'Sheet 4_Revenue'!AE19</f>
        <v>0</v>
      </c>
      <c r="AK18" s="150">
        <f>'Sheet 4_Revenue'!AF19</f>
        <v>0</v>
      </c>
      <c r="AL18" s="150">
        <f>'Sheet 4_Revenue'!AG19</f>
        <v>0</v>
      </c>
      <c r="AM18" s="150">
        <f>'Sheet 4_Revenue'!AH19</f>
        <v>0</v>
      </c>
      <c r="AN18" s="150">
        <f>'Sheet 4_Revenue'!AI19</f>
        <v>0</v>
      </c>
      <c r="AO18" s="150">
        <f>'Sheet 4_Revenue'!AJ19</f>
        <v>0</v>
      </c>
      <c r="AP18" s="150">
        <f>'Sheet 4_Revenue'!AK19</f>
        <v>0</v>
      </c>
      <c r="AQ18" s="150">
        <f>'Sheet 4_Revenue'!AL19</f>
        <v>0</v>
      </c>
    </row>
    <row r="19" spans="1:43" ht="14.5" x14ac:dyDescent="0.35">
      <c r="A19" s="66"/>
      <c r="B19" s="148" t="s">
        <v>145</v>
      </c>
      <c r="C19" s="66"/>
      <c r="D19" s="66"/>
      <c r="E19" s="66"/>
      <c r="F19" s="66"/>
      <c r="G19" s="149">
        <f t="shared" si="1"/>
        <v>2015</v>
      </c>
      <c r="H19" s="66">
        <f t="shared" ref="H19" si="3">G19+analysis_period</f>
        <v>2030</v>
      </c>
      <c r="I19" s="66"/>
      <c r="J19" s="66"/>
      <c r="K19" s="183" t="e">
        <f ca="1">OFFSET($M19,0,analysis_start-2015,1,1)+NPV(discountrate,OFFSET($M19,0,analysis_start-2015+1,1,analysis_period-1))</f>
        <v>#VALUE!</v>
      </c>
      <c r="L19" s="160"/>
      <c r="M19" s="150">
        <f>'Sheet 4_Revenue'!H51</f>
        <v>0</v>
      </c>
      <c r="N19" s="150">
        <f>'Sheet 4_Revenue'!I51</f>
        <v>0</v>
      </c>
      <c r="O19" s="150">
        <f>'Sheet 4_Revenue'!J51</f>
        <v>0</v>
      </c>
      <c r="P19" s="150">
        <f>'Sheet 4_Revenue'!K51</f>
        <v>0</v>
      </c>
      <c r="Q19" s="150">
        <f>'Sheet 4_Revenue'!L51</f>
        <v>0</v>
      </c>
      <c r="R19" s="150">
        <f>'Sheet 4_Revenue'!M51</f>
        <v>0</v>
      </c>
      <c r="S19" s="150">
        <f>'Sheet 4_Revenue'!N51</f>
        <v>0</v>
      </c>
      <c r="T19" s="150">
        <f>'Sheet 4_Revenue'!O51</f>
        <v>0</v>
      </c>
      <c r="U19" s="150">
        <f>'Sheet 4_Revenue'!P51</f>
        <v>0</v>
      </c>
      <c r="V19" s="150">
        <f>'Sheet 4_Revenue'!Q51</f>
        <v>0</v>
      </c>
      <c r="W19" s="150">
        <f>'Sheet 4_Revenue'!R51</f>
        <v>0</v>
      </c>
      <c r="X19" s="150">
        <f>'Sheet 4_Revenue'!S51</f>
        <v>0</v>
      </c>
      <c r="Y19" s="150">
        <f>'Sheet 4_Revenue'!T51</f>
        <v>0</v>
      </c>
      <c r="Z19" s="150">
        <f>'Sheet 4_Revenue'!U51</f>
        <v>0</v>
      </c>
      <c r="AA19" s="150">
        <f>'Sheet 4_Revenue'!V51</f>
        <v>0</v>
      </c>
      <c r="AB19" s="150">
        <f>'Sheet 4_Revenue'!W51</f>
        <v>0</v>
      </c>
      <c r="AC19" s="150">
        <f>'Sheet 4_Revenue'!X51</f>
        <v>0</v>
      </c>
      <c r="AD19" s="150">
        <f>'Sheet 4_Revenue'!Y51</f>
        <v>0</v>
      </c>
      <c r="AE19" s="150">
        <f>'Sheet 4_Revenue'!Z51</f>
        <v>0</v>
      </c>
      <c r="AF19" s="150">
        <f>'Sheet 4_Revenue'!AA51</f>
        <v>0</v>
      </c>
      <c r="AG19" s="150">
        <f>'Sheet 4_Revenue'!AB51</f>
        <v>0</v>
      </c>
      <c r="AH19" s="150">
        <f>'Sheet 4_Revenue'!AC51</f>
        <v>0</v>
      </c>
      <c r="AI19" s="150">
        <f>'Sheet 4_Revenue'!AD51</f>
        <v>0</v>
      </c>
      <c r="AJ19" s="150">
        <f>'Sheet 4_Revenue'!AE51</f>
        <v>0</v>
      </c>
      <c r="AK19" s="150">
        <f>'Sheet 4_Revenue'!AF51</f>
        <v>0</v>
      </c>
      <c r="AL19" s="150">
        <f>'Sheet 4_Revenue'!AG51</f>
        <v>0</v>
      </c>
      <c r="AM19" s="150">
        <f>'Sheet 4_Revenue'!AH51</f>
        <v>0</v>
      </c>
      <c r="AN19" s="150">
        <f>'Sheet 4_Revenue'!AI51</f>
        <v>0</v>
      </c>
      <c r="AO19" s="150">
        <f>'Sheet 4_Revenue'!AJ51</f>
        <v>0</v>
      </c>
      <c r="AP19" s="150">
        <f>'Sheet 4_Revenue'!AK51</f>
        <v>0</v>
      </c>
      <c r="AQ19" s="150">
        <f>'Sheet 4_Revenue'!AL51</f>
        <v>0</v>
      </c>
    </row>
    <row r="20" spans="1:43" ht="14.5" x14ac:dyDescent="0.35">
      <c r="A20" s="66"/>
      <c r="B20" s="151" t="s">
        <v>146</v>
      </c>
      <c r="C20" s="152"/>
      <c r="D20" s="152"/>
      <c r="E20" s="152"/>
      <c r="F20" s="152"/>
      <c r="G20" s="155"/>
      <c r="H20" s="152"/>
      <c r="I20" s="152"/>
      <c r="J20" s="152"/>
      <c r="K20" s="214" t="e">
        <f ca="1">OFFSET($M20,0,analysis_start-2015,1,1)+NPV(discountrate,OFFSET($M20,0,analysis_start-2015+1,1,analysis_period-1))</f>
        <v>#VALUE!</v>
      </c>
      <c r="L20" s="156"/>
      <c r="M20" s="153">
        <f t="shared" ref="M20:AP20" si="4">SUM(M18:M19)</f>
        <v>0</v>
      </c>
      <c r="N20" s="153">
        <f t="shared" si="4"/>
        <v>0</v>
      </c>
      <c r="O20" s="153">
        <f t="shared" si="4"/>
        <v>0</v>
      </c>
      <c r="P20" s="153">
        <f t="shared" si="4"/>
        <v>0</v>
      </c>
      <c r="Q20" s="153">
        <f t="shared" si="4"/>
        <v>0</v>
      </c>
      <c r="R20" s="153">
        <f t="shared" si="4"/>
        <v>0</v>
      </c>
      <c r="S20" s="153">
        <f t="shared" si="4"/>
        <v>0</v>
      </c>
      <c r="T20" s="153">
        <f t="shared" si="4"/>
        <v>0</v>
      </c>
      <c r="U20" s="153">
        <f t="shared" si="4"/>
        <v>0</v>
      </c>
      <c r="V20" s="153">
        <f t="shared" si="4"/>
        <v>0</v>
      </c>
      <c r="W20" s="153">
        <f t="shared" si="4"/>
        <v>0</v>
      </c>
      <c r="X20" s="153">
        <f t="shared" si="4"/>
        <v>0</v>
      </c>
      <c r="Y20" s="153">
        <f t="shared" si="4"/>
        <v>0</v>
      </c>
      <c r="Z20" s="153">
        <f t="shared" si="4"/>
        <v>0</v>
      </c>
      <c r="AA20" s="153">
        <f t="shared" si="4"/>
        <v>0</v>
      </c>
      <c r="AB20" s="153">
        <f t="shared" si="4"/>
        <v>0</v>
      </c>
      <c r="AC20" s="153">
        <f t="shared" si="4"/>
        <v>0</v>
      </c>
      <c r="AD20" s="153">
        <f t="shared" si="4"/>
        <v>0</v>
      </c>
      <c r="AE20" s="153">
        <f t="shared" si="4"/>
        <v>0</v>
      </c>
      <c r="AF20" s="153">
        <f t="shared" si="4"/>
        <v>0</v>
      </c>
      <c r="AG20" s="153">
        <f t="shared" si="4"/>
        <v>0</v>
      </c>
      <c r="AH20" s="153">
        <f t="shared" si="4"/>
        <v>0</v>
      </c>
      <c r="AI20" s="153">
        <f t="shared" si="4"/>
        <v>0</v>
      </c>
      <c r="AJ20" s="153">
        <f t="shared" si="4"/>
        <v>0</v>
      </c>
      <c r="AK20" s="153">
        <f t="shared" si="4"/>
        <v>0</v>
      </c>
      <c r="AL20" s="153">
        <f t="shared" si="4"/>
        <v>0</v>
      </c>
      <c r="AM20" s="153">
        <f t="shared" si="4"/>
        <v>0</v>
      </c>
      <c r="AN20" s="153">
        <f t="shared" si="4"/>
        <v>0</v>
      </c>
      <c r="AO20" s="153">
        <f t="shared" si="4"/>
        <v>0</v>
      </c>
      <c r="AP20" s="153">
        <f t="shared" si="4"/>
        <v>0</v>
      </c>
      <c r="AQ20" s="153">
        <f>SUM(AQ18:AQ19)</f>
        <v>0</v>
      </c>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48576"/>
  <sheetViews>
    <sheetView zoomScaleNormal="100" workbookViewId="0">
      <selection activeCell="B37" sqref="B37"/>
    </sheetView>
  </sheetViews>
  <sheetFormatPr defaultColWidth="9.09765625" defaultRowHeight="13" x14ac:dyDescent="0.3"/>
  <cols>
    <col min="1" max="1" width="13.8984375" customWidth="1"/>
    <col min="2" max="2" width="43.296875" customWidth="1"/>
    <col min="3" max="3" width="2.3984375" customWidth="1"/>
    <col min="4" max="4" width="11" bestFit="1" customWidth="1"/>
    <col min="5" max="5" width="8.8984375" customWidth="1"/>
    <col min="6" max="6" width="4.09765625" customWidth="1"/>
    <col min="7" max="7" width="8.59765625" customWidth="1"/>
    <col min="8" max="8" width="7" bestFit="1" customWidth="1"/>
    <col min="9" max="9" width="8.69921875" customWidth="1"/>
    <col min="10" max="10" width="5" customWidth="1"/>
    <col min="11" max="11" width="19.09765625" style="5" customWidth="1"/>
    <col min="12" max="12" width="4.69921875" customWidth="1"/>
    <col min="13" max="43" width="12.59765625" customWidth="1"/>
    <col min="44" max="16384" width="9.09765625" style="2"/>
  </cols>
  <sheetData>
    <row r="1" spans="1:43" ht="23.5" x14ac:dyDescent="0.55000000000000004">
      <c r="A1" s="304" t="s">
        <v>209</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row>
    <row r="2" spans="1:43" x14ac:dyDescent="0.3">
      <c r="A2" s="138"/>
      <c r="B2" s="138"/>
      <c r="C2" s="138"/>
      <c r="D2" s="138"/>
      <c r="E2" s="138"/>
      <c r="F2" s="138"/>
      <c r="G2" s="138"/>
      <c r="H2" s="138"/>
      <c r="I2" s="138"/>
      <c r="J2" s="138"/>
      <c r="K2" s="62"/>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row>
    <row r="3" spans="1:43" ht="21" x14ac:dyDescent="0.5">
      <c r="A3" s="141" t="s">
        <v>211</v>
      </c>
      <c r="B3" s="138"/>
      <c r="C3" s="138"/>
      <c r="D3" s="138"/>
      <c r="E3" s="138"/>
      <c r="F3" s="138"/>
      <c r="G3" s="138"/>
      <c r="H3" s="138"/>
      <c r="I3" s="138"/>
      <c r="J3" s="138"/>
      <c r="K3" s="62"/>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row>
    <row r="4" spans="1:43" x14ac:dyDescent="0.3">
      <c r="A4" s="138"/>
      <c r="B4" s="138"/>
      <c r="C4" s="138"/>
      <c r="D4" s="138"/>
      <c r="E4" s="138"/>
      <c r="F4" s="138"/>
      <c r="G4" s="138"/>
      <c r="H4" s="138"/>
      <c r="I4" s="138"/>
      <c r="J4" s="138"/>
      <c r="K4" s="62"/>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row>
    <row r="5" spans="1:43" x14ac:dyDescent="0.3">
      <c r="A5" s="138"/>
      <c r="B5" s="33" t="str">
        <f>'Sheet 1_Overarching Assumptions'!B12</f>
        <v>Overarching Assumptions</v>
      </c>
      <c r="C5" s="33"/>
      <c r="D5" s="33"/>
      <c r="E5" s="33"/>
      <c r="F5" s="33"/>
      <c r="G5" s="33"/>
      <c r="H5" s="33"/>
      <c r="I5" s="33"/>
      <c r="J5" s="33"/>
      <c r="K5" s="61"/>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row>
    <row r="6" spans="1:43" x14ac:dyDescent="0.3">
      <c r="A6" s="138"/>
      <c r="B6" s="62" t="str">
        <f>'Sheet 1_Overarching Assumptions'!B13</f>
        <v>Base Discount Rate</v>
      </c>
      <c r="C6" s="33"/>
      <c r="D6" s="142" t="str">
        <f>discountrate</f>
        <v>XXX</v>
      </c>
      <c r="E6" s="33"/>
      <c r="F6" s="33"/>
      <c r="G6" s="33"/>
      <c r="H6" s="33"/>
      <c r="I6" s="33"/>
      <c r="J6" s="33"/>
      <c r="K6" s="61"/>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row>
    <row r="7" spans="1:43" x14ac:dyDescent="0.3">
      <c r="A7" s="138"/>
      <c r="B7" s="62" t="str">
        <f>'Sheet 1_Overarching Assumptions'!B16</f>
        <v>Analysis Period (years)</v>
      </c>
      <c r="C7" s="33"/>
      <c r="D7" s="143">
        <f>analysis_period</f>
        <v>15</v>
      </c>
      <c r="E7" s="33"/>
      <c r="F7" s="33"/>
      <c r="G7" s="33"/>
      <c r="H7" s="33"/>
      <c r="I7" s="33"/>
      <c r="J7" s="33"/>
      <c r="K7" s="61"/>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row>
    <row r="8" spans="1:43" x14ac:dyDescent="0.3">
      <c r="A8" s="138"/>
      <c r="B8" s="62" t="str">
        <f>'Sheet 1_Overarching Assumptions'!B17</f>
        <v>Base year for the analysis</v>
      </c>
      <c r="C8" s="33"/>
      <c r="D8" s="143">
        <f>analysis_start</f>
        <v>2015</v>
      </c>
      <c r="E8" s="305" t="s">
        <v>216</v>
      </c>
      <c r="F8" s="33"/>
      <c r="G8" s="33"/>
      <c r="H8" s="33"/>
      <c r="I8" s="33"/>
      <c r="J8" s="33"/>
      <c r="K8" s="61"/>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row>
    <row r="9" spans="1:43" x14ac:dyDescent="0.3">
      <c r="A9" s="138"/>
      <c r="B9" s="62"/>
      <c r="C9" s="33"/>
      <c r="D9" s="33"/>
      <c r="E9" s="33"/>
      <c r="F9" s="33"/>
      <c r="G9" s="33"/>
      <c r="H9" s="33"/>
      <c r="I9" s="33"/>
      <c r="J9" s="33"/>
      <c r="K9" s="61"/>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row>
    <row r="10" spans="1:43" x14ac:dyDescent="0.3">
      <c r="A10" s="138"/>
      <c r="B10" s="62"/>
      <c r="C10" s="138"/>
      <c r="D10" s="138"/>
      <c r="E10" s="138"/>
      <c r="F10" s="138"/>
      <c r="G10" s="138"/>
      <c r="H10" s="138"/>
      <c r="I10" s="138"/>
      <c r="J10" s="138"/>
      <c r="K10" s="62"/>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row>
    <row r="11" spans="1:43" x14ac:dyDescent="0.3">
      <c r="A11" s="144" t="s">
        <v>7</v>
      </c>
      <c r="B11" s="66"/>
      <c r="C11" s="66"/>
      <c r="D11" s="145"/>
      <c r="E11" s="66"/>
      <c r="F11" s="66"/>
      <c r="G11" s="146" t="s">
        <v>0</v>
      </c>
      <c r="H11" s="146" t="s">
        <v>1</v>
      </c>
      <c r="I11" s="146"/>
      <c r="J11" s="66"/>
      <c r="K11" s="147" t="s">
        <v>117</v>
      </c>
      <c r="L11" s="147"/>
      <c r="M11" s="146" t="s">
        <v>18</v>
      </c>
      <c r="N11" s="146" t="s">
        <v>19</v>
      </c>
      <c r="O11" s="146" t="s">
        <v>20</v>
      </c>
      <c r="P11" s="146" t="s">
        <v>21</v>
      </c>
      <c r="Q11" s="146" t="s">
        <v>22</v>
      </c>
      <c r="R11" s="146" t="s">
        <v>23</v>
      </c>
      <c r="S11" s="146" t="s">
        <v>24</v>
      </c>
      <c r="T11" s="146" t="s">
        <v>25</v>
      </c>
      <c r="U11" s="146" t="s">
        <v>26</v>
      </c>
      <c r="V11" s="146" t="s">
        <v>27</v>
      </c>
      <c r="W11" s="146" t="s">
        <v>28</v>
      </c>
      <c r="X11" s="146" t="s">
        <v>29</v>
      </c>
      <c r="Y11" s="146" t="s">
        <v>30</v>
      </c>
      <c r="Z11" s="146" t="s">
        <v>31</v>
      </c>
      <c r="AA11" s="146" t="s">
        <v>32</v>
      </c>
      <c r="AB11" s="146" t="s">
        <v>33</v>
      </c>
      <c r="AC11" s="146" t="s">
        <v>34</v>
      </c>
      <c r="AD11" s="146" t="s">
        <v>35</v>
      </c>
      <c r="AE11" s="146" t="s">
        <v>36</v>
      </c>
      <c r="AF11" s="146" t="s">
        <v>37</v>
      </c>
      <c r="AG11" s="146" t="s">
        <v>104</v>
      </c>
      <c r="AH11" s="146" t="s">
        <v>105</v>
      </c>
      <c r="AI11" s="146" t="s">
        <v>106</v>
      </c>
      <c r="AJ11" s="146" t="s">
        <v>107</v>
      </c>
      <c r="AK11" s="146" t="s">
        <v>108</v>
      </c>
      <c r="AL11" s="146" t="s">
        <v>109</v>
      </c>
      <c r="AM11" s="146" t="s">
        <v>110</v>
      </c>
      <c r="AN11" s="146" t="s">
        <v>111</v>
      </c>
      <c r="AO11" s="146" t="s">
        <v>112</v>
      </c>
      <c r="AP11" s="146" t="s">
        <v>113</v>
      </c>
      <c r="AQ11" s="146" t="s">
        <v>114</v>
      </c>
    </row>
    <row r="12" spans="1:43" ht="14.5" x14ac:dyDescent="0.35">
      <c r="A12" s="66"/>
      <c r="B12" s="148" t="s">
        <v>115</v>
      </c>
      <c r="C12" s="78"/>
      <c r="D12" s="66"/>
      <c r="E12" s="66"/>
      <c r="F12" s="66"/>
      <c r="G12" s="149">
        <f>analysis_start</f>
        <v>2015</v>
      </c>
      <c r="H12" s="66">
        <f>G12+analysis_period</f>
        <v>2030</v>
      </c>
      <c r="I12" s="66"/>
      <c r="J12" s="66"/>
      <c r="K12" s="213" t="e">
        <f ca="1">OFFSET($M12,0,analysis_start-2015,1,1)+NPV(discountrate,OFFSET($M12,0,analysis_start-2015+1,1,analysis_period-1))</f>
        <v>#VALUE!</v>
      </c>
      <c r="L12" s="66"/>
      <c r="M12" s="150">
        <f>'Sheet_3 Capex and Opex Costs'!G28</f>
        <v>0</v>
      </c>
      <c r="N12" s="150">
        <f>'Sheet_3 Capex and Opex Costs'!H28</f>
        <v>0</v>
      </c>
      <c r="O12" s="150">
        <f>'Sheet_3 Capex and Opex Costs'!I28</f>
        <v>0</v>
      </c>
      <c r="P12" s="150">
        <f>'Sheet_3 Capex and Opex Costs'!J28</f>
        <v>0</v>
      </c>
      <c r="Q12" s="150">
        <f>'Sheet_3 Capex and Opex Costs'!K28</f>
        <v>0</v>
      </c>
      <c r="R12" s="150">
        <f>'Sheet_3 Capex and Opex Costs'!L28</f>
        <v>0</v>
      </c>
      <c r="S12" s="150">
        <f>'Sheet_3 Capex and Opex Costs'!M28</f>
        <v>0</v>
      </c>
      <c r="T12" s="150">
        <f>'Sheet_3 Capex and Opex Costs'!N28</f>
        <v>0</v>
      </c>
      <c r="U12" s="150">
        <f>'Sheet_3 Capex and Opex Costs'!O28</f>
        <v>0</v>
      </c>
      <c r="V12" s="150">
        <f>'Sheet_3 Capex and Opex Costs'!P28</f>
        <v>0</v>
      </c>
      <c r="W12" s="150">
        <f>'Sheet_3 Capex and Opex Costs'!Q28</f>
        <v>0</v>
      </c>
      <c r="X12" s="150">
        <f>'Sheet_3 Capex and Opex Costs'!R28</f>
        <v>0</v>
      </c>
      <c r="Y12" s="150">
        <f>'Sheet_3 Capex and Opex Costs'!S28</f>
        <v>0</v>
      </c>
      <c r="Z12" s="150">
        <f>'Sheet_3 Capex and Opex Costs'!T28</f>
        <v>0</v>
      </c>
      <c r="AA12" s="150">
        <f>'Sheet_3 Capex and Opex Costs'!U28</f>
        <v>0</v>
      </c>
      <c r="AB12" s="150">
        <f>'Sheet_3 Capex and Opex Costs'!V28</f>
        <v>0</v>
      </c>
      <c r="AC12" s="150">
        <f>'Sheet_3 Capex and Opex Costs'!W28</f>
        <v>0</v>
      </c>
      <c r="AD12" s="150">
        <f>'Sheet_3 Capex and Opex Costs'!X28</f>
        <v>0</v>
      </c>
      <c r="AE12" s="150">
        <f>'Sheet_3 Capex and Opex Costs'!Y28</f>
        <v>0</v>
      </c>
      <c r="AF12" s="150">
        <f>'Sheet_3 Capex and Opex Costs'!Z28</f>
        <v>0</v>
      </c>
      <c r="AG12" s="150">
        <f>'Sheet_3 Capex and Opex Costs'!AA28</f>
        <v>0</v>
      </c>
      <c r="AH12" s="150">
        <f>'Sheet_3 Capex and Opex Costs'!AB28</f>
        <v>0</v>
      </c>
      <c r="AI12" s="150">
        <f>'Sheet_3 Capex and Opex Costs'!AC28</f>
        <v>0</v>
      </c>
      <c r="AJ12" s="150">
        <f>'Sheet_3 Capex and Opex Costs'!AD28</f>
        <v>0</v>
      </c>
      <c r="AK12" s="150">
        <f>'Sheet_3 Capex and Opex Costs'!AE28</f>
        <v>0</v>
      </c>
      <c r="AL12" s="150">
        <f>'Sheet_3 Capex and Opex Costs'!AF28</f>
        <v>0</v>
      </c>
      <c r="AM12" s="150">
        <f>'Sheet_3 Capex and Opex Costs'!AG28</f>
        <v>0</v>
      </c>
      <c r="AN12" s="150">
        <f>'Sheet_3 Capex and Opex Costs'!AH28</f>
        <v>0</v>
      </c>
      <c r="AO12" s="150">
        <f>'Sheet_3 Capex and Opex Costs'!AI28</f>
        <v>0</v>
      </c>
      <c r="AP12" s="150">
        <f>'Sheet_3 Capex and Opex Costs'!AJ28</f>
        <v>0</v>
      </c>
      <c r="AQ12" s="150">
        <f>'Sheet_3 Capex and Opex Costs'!AK28</f>
        <v>0</v>
      </c>
    </row>
    <row r="13" spans="1:43" ht="14.5" x14ac:dyDescent="0.35">
      <c r="A13" s="66"/>
      <c r="B13" s="148" t="s">
        <v>116</v>
      </c>
      <c r="C13" s="66"/>
      <c r="D13" s="66"/>
      <c r="E13" s="66"/>
      <c r="F13" s="66"/>
      <c r="G13" s="149">
        <f>analysis_start</f>
        <v>2015</v>
      </c>
      <c r="H13" s="66">
        <f>G13+analysis_period</f>
        <v>2030</v>
      </c>
      <c r="I13" s="66"/>
      <c r="J13" s="66"/>
      <c r="K13" s="213" t="e">
        <f ca="1">OFFSET($M13,0,analysis_start-2015,1,1)+NPV(discountrate,OFFSET($M13,0,analysis_start-2015+1,1,analysis_period-1))</f>
        <v>#VALUE!</v>
      </c>
      <c r="L13" s="66"/>
      <c r="M13" s="150">
        <f>'Sheet_3 Capex and Opex Costs'!G73</f>
        <v>0</v>
      </c>
      <c r="N13" s="150">
        <f>'Sheet_3 Capex and Opex Costs'!H73</f>
        <v>0</v>
      </c>
      <c r="O13" s="150">
        <f>'Sheet_3 Capex and Opex Costs'!I73</f>
        <v>0</v>
      </c>
      <c r="P13" s="150">
        <f>'Sheet_3 Capex and Opex Costs'!J73</f>
        <v>0</v>
      </c>
      <c r="Q13" s="150">
        <f>'Sheet_3 Capex and Opex Costs'!K73</f>
        <v>0</v>
      </c>
      <c r="R13" s="150">
        <f>'Sheet_3 Capex and Opex Costs'!L73</f>
        <v>0</v>
      </c>
      <c r="S13" s="150">
        <f>'Sheet_3 Capex and Opex Costs'!M73</f>
        <v>0</v>
      </c>
      <c r="T13" s="150">
        <f>'Sheet_3 Capex and Opex Costs'!N73</f>
        <v>0</v>
      </c>
      <c r="U13" s="150">
        <f>'Sheet_3 Capex and Opex Costs'!O73</f>
        <v>0</v>
      </c>
      <c r="V13" s="150">
        <f>'Sheet_3 Capex and Opex Costs'!P73</f>
        <v>0</v>
      </c>
      <c r="W13" s="150">
        <f>'Sheet_3 Capex and Opex Costs'!Q73</f>
        <v>0</v>
      </c>
      <c r="X13" s="150">
        <f>'Sheet_3 Capex and Opex Costs'!R73</f>
        <v>0</v>
      </c>
      <c r="Y13" s="150">
        <f>'Sheet_3 Capex and Opex Costs'!S73</f>
        <v>0</v>
      </c>
      <c r="Z13" s="150">
        <f>'Sheet_3 Capex and Opex Costs'!T73</f>
        <v>0</v>
      </c>
      <c r="AA13" s="150">
        <f>'Sheet_3 Capex and Opex Costs'!U73</f>
        <v>0</v>
      </c>
      <c r="AB13" s="150">
        <f>'Sheet_3 Capex and Opex Costs'!V73</f>
        <v>0</v>
      </c>
      <c r="AC13" s="150">
        <f>'Sheet_3 Capex and Opex Costs'!W73</f>
        <v>0</v>
      </c>
      <c r="AD13" s="150">
        <f>'Sheet_3 Capex and Opex Costs'!X73</f>
        <v>0</v>
      </c>
      <c r="AE13" s="150">
        <f>'Sheet_3 Capex and Opex Costs'!Y73</f>
        <v>0</v>
      </c>
      <c r="AF13" s="150">
        <f>'Sheet_3 Capex and Opex Costs'!Z73</f>
        <v>0</v>
      </c>
      <c r="AG13" s="150">
        <f>'Sheet_3 Capex and Opex Costs'!AA73</f>
        <v>0</v>
      </c>
      <c r="AH13" s="150">
        <f>'Sheet_3 Capex and Opex Costs'!AB73</f>
        <v>0</v>
      </c>
      <c r="AI13" s="150">
        <f>'Sheet_3 Capex and Opex Costs'!AC73</f>
        <v>0</v>
      </c>
      <c r="AJ13" s="150">
        <f>'Sheet_3 Capex and Opex Costs'!AD73</f>
        <v>0</v>
      </c>
      <c r="AK13" s="150">
        <f>'Sheet_3 Capex and Opex Costs'!AE73</f>
        <v>0</v>
      </c>
      <c r="AL13" s="150">
        <f>'Sheet_3 Capex and Opex Costs'!AF73</f>
        <v>0</v>
      </c>
      <c r="AM13" s="150">
        <f>'Sheet_3 Capex and Opex Costs'!AG73</f>
        <v>0</v>
      </c>
      <c r="AN13" s="150">
        <f>'Sheet_3 Capex and Opex Costs'!AH73</f>
        <v>0</v>
      </c>
      <c r="AO13" s="150">
        <f>'Sheet_3 Capex and Opex Costs'!AI73</f>
        <v>0</v>
      </c>
      <c r="AP13" s="150">
        <f>'Sheet_3 Capex and Opex Costs'!AJ73</f>
        <v>0</v>
      </c>
      <c r="AQ13" s="150">
        <f>'Sheet_3 Capex and Opex Costs'!AK73</f>
        <v>0</v>
      </c>
    </row>
    <row r="14" spans="1:43" ht="14.5" x14ac:dyDescent="0.35">
      <c r="A14" s="66"/>
      <c r="B14" s="148" t="s">
        <v>147</v>
      </c>
      <c r="C14" s="66"/>
      <c r="D14" s="66"/>
      <c r="E14" s="66"/>
      <c r="F14" s="66"/>
      <c r="G14" s="149">
        <f>analysis_start</f>
        <v>2015</v>
      </c>
      <c r="H14" s="66">
        <f>G14+analysis_period</f>
        <v>2030</v>
      </c>
      <c r="I14" s="66"/>
      <c r="J14" s="66"/>
      <c r="K14" s="213" t="e">
        <f ca="1">OFFSET($M14,0,analysis_start-2015,1,1)+NPV(discountrate,OFFSET($M14,0,analysis_start-2015+1,1,analysis_period-1))</f>
        <v>#VALUE!</v>
      </c>
      <c r="L14" s="182"/>
      <c r="M14" s="182">
        <f>'Sheet_3 Capex and Opex Costs'!G83</f>
        <v>0</v>
      </c>
      <c r="N14" s="182">
        <f>'Sheet_3 Capex and Opex Costs'!H83</f>
        <v>0</v>
      </c>
      <c r="O14" s="182">
        <f>'Sheet_3 Capex and Opex Costs'!I83</f>
        <v>0</v>
      </c>
      <c r="P14" s="182">
        <f>'Sheet_3 Capex and Opex Costs'!J83</f>
        <v>0</v>
      </c>
      <c r="Q14" s="182">
        <f>'Sheet_3 Capex and Opex Costs'!K83</f>
        <v>0</v>
      </c>
      <c r="R14" s="182">
        <f>'Sheet_3 Capex and Opex Costs'!L83</f>
        <v>0</v>
      </c>
      <c r="S14" s="182">
        <f>'Sheet_3 Capex and Opex Costs'!M83</f>
        <v>0</v>
      </c>
      <c r="T14" s="182">
        <f>'Sheet_3 Capex and Opex Costs'!N83</f>
        <v>0</v>
      </c>
      <c r="U14" s="182">
        <f>'Sheet_3 Capex and Opex Costs'!O83</f>
        <v>0</v>
      </c>
      <c r="V14" s="182">
        <f>'Sheet_3 Capex and Opex Costs'!P83</f>
        <v>0</v>
      </c>
      <c r="W14" s="182">
        <f>'Sheet_3 Capex and Opex Costs'!Q83</f>
        <v>0</v>
      </c>
      <c r="X14" s="182">
        <f>'Sheet_3 Capex and Opex Costs'!R83</f>
        <v>0</v>
      </c>
      <c r="Y14" s="182">
        <f>'Sheet_3 Capex and Opex Costs'!S83</f>
        <v>0</v>
      </c>
      <c r="Z14" s="182">
        <f>'Sheet_3 Capex and Opex Costs'!T83</f>
        <v>0</v>
      </c>
      <c r="AA14" s="182">
        <f>'Sheet_3 Capex and Opex Costs'!U83</f>
        <v>0</v>
      </c>
      <c r="AB14" s="182">
        <f>'Sheet_3 Capex and Opex Costs'!V83</f>
        <v>0</v>
      </c>
      <c r="AC14" s="182">
        <f>'Sheet_3 Capex and Opex Costs'!W83</f>
        <v>0</v>
      </c>
      <c r="AD14" s="182">
        <f>'Sheet_3 Capex and Opex Costs'!X83</f>
        <v>0</v>
      </c>
      <c r="AE14" s="182">
        <f>'Sheet_3 Capex and Opex Costs'!Y83</f>
        <v>0</v>
      </c>
      <c r="AF14" s="182">
        <f>'Sheet_3 Capex and Opex Costs'!Z83</f>
        <v>0</v>
      </c>
      <c r="AG14" s="182">
        <f>'Sheet_3 Capex and Opex Costs'!AA83</f>
        <v>0</v>
      </c>
      <c r="AH14" s="182">
        <f>'Sheet_3 Capex and Opex Costs'!AB83</f>
        <v>0</v>
      </c>
      <c r="AI14" s="182">
        <f>'Sheet_3 Capex and Opex Costs'!AC83</f>
        <v>0</v>
      </c>
      <c r="AJ14" s="182">
        <f>'Sheet_3 Capex and Opex Costs'!AD83</f>
        <v>0</v>
      </c>
      <c r="AK14" s="182">
        <f>'Sheet_3 Capex and Opex Costs'!AE83</f>
        <v>0</v>
      </c>
      <c r="AL14" s="182">
        <f>'Sheet_3 Capex and Opex Costs'!AF83</f>
        <v>0</v>
      </c>
      <c r="AM14" s="182">
        <f>'Sheet_3 Capex and Opex Costs'!AG83</f>
        <v>0</v>
      </c>
      <c r="AN14" s="182">
        <f>'Sheet_3 Capex and Opex Costs'!AH83</f>
        <v>0</v>
      </c>
      <c r="AO14" s="182">
        <f>'Sheet_3 Capex and Opex Costs'!AI83</f>
        <v>0</v>
      </c>
      <c r="AP14" s="182">
        <f>'Sheet_3 Capex and Opex Costs'!AJ83</f>
        <v>0</v>
      </c>
      <c r="AQ14" s="182">
        <f>'Sheet_3 Capex and Opex Costs'!AK83</f>
        <v>0</v>
      </c>
    </row>
    <row r="15" spans="1:43" ht="14.5" x14ac:dyDescent="0.35">
      <c r="A15" s="66"/>
      <c r="B15" s="151" t="s">
        <v>8</v>
      </c>
      <c r="C15" s="152"/>
      <c r="D15" s="152"/>
      <c r="E15" s="152"/>
      <c r="F15" s="152"/>
      <c r="G15" s="152"/>
      <c r="H15" s="152"/>
      <c r="I15" s="152"/>
      <c r="J15" s="152"/>
      <c r="K15" s="214" t="e">
        <f ca="1">OFFSET($M15,0,analysis_start-2015,1,1)+NPV(discountrate,OFFSET($M15,0,analysis_start-2015+1,1,analysis_period-1))</f>
        <v>#VALUE!</v>
      </c>
      <c r="L15" s="153"/>
      <c r="M15" s="153">
        <f t="shared" ref="M15:AP15" si="0">SUM(M12:M14)</f>
        <v>0</v>
      </c>
      <c r="N15" s="153">
        <f t="shared" si="0"/>
        <v>0</v>
      </c>
      <c r="O15" s="153">
        <f t="shared" si="0"/>
        <v>0</v>
      </c>
      <c r="P15" s="153">
        <f t="shared" si="0"/>
        <v>0</v>
      </c>
      <c r="Q15" s="153">
        <f t="shared" si="0"/>
        <v>0</v>
      </c>
      <c r="R15" s="153">
        <f t="shared" si="0"/>
        <v>0</v>
      </c>
      <c r="S15" s="153">
        <f t="shared" si="0"/>
        <v>0</v>
      </c>
      <c r="T15" s="153">
        <f t="shared" si="0"/>
        <v>0</v>
      </c>
      <c r="U15" s="153">
        <f t="shared" si="0"/>
        <v>0</v>
      </c>
      <c r="V15" s="153">
        <f t="shared" si="0"/>
        <v>0</v>
      </c>
      <c r="W15" s="153">
        <f t="shared" si="0"/>
        <v>0</v>
      </c>
      <c r="X15" s="153">
        <f t="shared" si="0"/>
        <v>0</v>
      </c>
      <c r="Y15" s="153">
        <f t="shared" si="0"/>
        <v>0</v>
      </c>
      <c r="Z15" s="153">
        <f t="shared" si="0"/>
        <v>0</v>
      </c>
      <c r="AA15" s="153">
        <f t="shared" si="0"/>
        <v>0</v>
      </c>
      <c r="AB15" s="153">
        <f t="shared" si="0"/>
        <v>0</v>
      </c>
      <c r="AC15" s="153">
        <f t="shared" si="0"/>
        <v>0</v>
      </c>
      <c r="AD15" s="153">
        <f t="shared" si="0"/>
        <v>0</v>
      </c>
      <c r="AE15" s="153">
        <f t="shared" si="0"/>
        <v>0</v>
      </c>
      <c r="AF15" s="153">
        <f t="shared" si="0"/>
        <v>0</v>
      </c>
      <c r="AG15" s="153">
        <f t="shared" si="0"/>
        <v>0</v>
      </c>
      <c r="AH15" s="153">
        <f t="shared" si="0"/>
        <v>0</v>
      </c>
      <c r="AI15" s="153">
        <f t="shared" si="0"/>
        <v>0</v>
      </c>
      <c r="AJ15" s="153">
        <f t="shared" si="0"/>
        <v>0</v>
      </c>
      <c r="AK15" s="153">
        <f t="shared" si="0"/>
        <v>0</v>
      </c>
      <c r="AL15" s="153">
        <f t="shared" si="0"/>
        <v>0</v>
      </c>
      <c r="AM15" s="153">
        <f t="shared" si="0"/>
        <v>0</v>
      </c>
      <c r="AN15" s="153">
        <f t="shared" si="0"/>
        <v>0</v>
      </c>
      <c r="AO15" s="153">
        <f t="shared" si="0"/>
        <v>0</v>
      </c>
      <c r="AP15" s="153">
        <f t="shared" si="0"/>
        <v>0</v>
      </c>
      <c r="AQ15" s="153">
        <f>SUM(AQ12:AQ14)</f>
        <v>0</v>
      </c>
    </row>
    <row r="16" spans="1:43" ht="14.5" x14ac:dyDescent="0.35">
      <c r="A16" s="66"/>
      <c r="B16" s="154"/>
      <c r="C16" s="66"/>
      <c r="D16" s="66"/>
      <c r="E16" s="66"/>
      <c r="F16" s="66"/>
      <c r="G16" s="66"/>
      <c r="H16" s="66"/>
      <c r="I16" s="66"/>
      <c r="J16" s="66"/>
      <c r="K16" s="163"/>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row>
    <row r="17" spans="1:43" ht="14.5" x14ac:dyDescent="0.35">
      <c r="A17" s="144" t="s">
        <v>135</v>
      </c>
      <c r="B17" s="154"/>
      <c r="C17" s="66"/>
      <c r="D17" s="66"/>
      <c r="E17" s="66"/>
      <c r="F17" s="66"/>
      <c r="G17" s="66"/>
      <c r="H17" s="66"/>
      <c r="I17" s="66"/>
      <c r="J17" s="66"/>
      <c r="K17" s="213"/>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row>
    <row r="18" spans="1:43" ht="14.5" x14ac:dyDescent="0.35">
      <c r="A18" s="66"/>
      <c r="B18" s="148" t="s">
        <v>102</v>
      </c>
      <c r="C18" s="66"/>
      <c r="D18" s="66"/>
      <c r="E18" s="66"/>
      <c r="F18" s="66"/>
      <c r="G18" s="149">
        <f t="shared" ref="G18:G19" si="1">analysis_start</f>
        <v>2015</v>
      </c>
      <c r="H18" s="66">
        <f t="shared" ref="H18:H19" si="2">G18+analysis_period</f>
        <v>2030</v>
      </c>
      <c r="I18" s="66"/>
      <c r="J18" s="66"/>
      <c r="K18" s="213" t="e">
        <f ca="1">OFFSET($M18,0,analysis_start-2015,1,1)+NPV(discountrate,OFFSET($M18,0,analysis_start-2015+1,1,analysis_period-1))</f>
        <v>#VALUE!</v>
      </c>
      <c r="L18" s="160"/>
      <c r="M18" s="150">
        <f>'Sheet 4_Revenue'!H36</f>
        <v>0</v>
      </c>
      <c r="N18" s="150">
        <f>'Sheet 4_Revenue'!I36</f>
        <v>0</v>
      </c>
      <c r="O18" s="150">
        <f>'Sheet 4_Revenue'!J36</f>
        <v>0</v>
      </c>
      <c r="P18" s="150">
        <f>'Sheet 4_Revenue'!K36</f>
        <v>0</v>
      </c>
      <c r="Q18" s="150">
        <f>'Sheet 4_Revenue'!L36</f>
        <v>0</v>
      </c>
      <c r="R18" s="150">
        <f>'Sheet 4_Revenue'!M36</f>
        <v>0</v>
      </c>
      <c r="S18" s="150">
        <f>'Sheet 4_Revenue'!N36</f>
        <v>0</v>
      </c>
      <c r="T18" s="150">
        <f>'Sheet 4_Revenue'!O36</f>
        <v>0</v>
      </c>
      <c r="U18" s="150">
        <f>'Sheet 4_Revenue'!P36</f>
        <v>0</v>
      </c>
      <c r="V18" s="150">
        <f>'Sheet 4_Revenue'!Q36</f>
        <v>0</v>
      </c>
      <c r="W18" s="150">
        <f>'Sheet 4_Revenue'!R36</f>
        <v>0</v>
      </c>
      <c r="X18" s="150">
        <f>'Sheet 4_Revenue'!S36</f>
        <v>0</v>
      </c>
      <c r="Y18" s="150">
        <f>'Sheet 4_Revenue'!T36</f>
        <v>0</v>
      </c>
      <c r="Z18" s="150">
        <f>'Sheet 4_Revenue'!U36</f>
        <v>0</v>
      </c>
      <c r="AA18" s="150">
        <f>'Sheet 4_Revenue'!V36</f>
        <v>0</v>
      </c>
      <c r="AB18" s="150">
        <f>'Sheet 4_Revenue'!W36</f>
        <v>0</v>
      </c>
      <c r="AC18" s="150">
        <f>'Sheet 4_Revenue'!X36</f>
        <v>0</v>
      </c>
      <c r="AD18" s="150">
        <f>'Sheet 4_Revenue'!Y36</f>
        <v>0</v>
      </c>
      <c r="AE18" s="150">
        <f>'Sheet 4_Revenue'!Z36</f>
        <v>0</v>
      </c>
      <c r="AF18" s="150">
        <f>'Sheet 4_Revenue'!AA36</f>
        <v>0</v>
      </c>
      <c r="AG18" s="150">
        <f>'Sheet 4_Revenue'!AB36</f>
        <v>0</v>
      </c>
      <c r="AH18" s="150">
        <f>'Sheet 4_Revenue'!AC36</f>
        <v>0</v>
      </c>
      <c r="AI18" s="150">
        <f>'Sheet 4_Revenue'!AD36</f>
        <v>0</v>
      </c>
      <c r="AJ18" s="150">
        <f>'Sheet 4_Revenue'!AE36</f>
        <v>0</v>
      </c>
      <c r="AK18" s="150">
        <f>'Sheet 4_Revenue'!AF36</f>
        <v>0</v>
      </c>
      <c r="AL18" s="150">
        <f>'Sheet 4_Revenue'!AG36</f>
        <v>0</v>
      </c>
      <c r="AM18" s="150">
        <f>'Sheet 4_Revenue'!AH36</f>
        <v>0</v>
      </c>
      <c r="AN18" s="150">
        <f>'Sheet 4_Revenue'!AI36</f>
        <v>0</v>
      </c>
      <c r="AO18" s="150">
        <f>'Sheet 4_Revenue'!AJ36</f>
        <v>0</v>
      </c>
      <c r="AP18" s="150">
        <f>'Sheet 4_Revenue'!AK36</f>
        <v>0</v>
      </c>
      <c r="AQ18" s="150">
        <f>'Sheet 4_Revenue'!AL36</f>
        <v>0</v>
      </c>
    </row>
    <row r="19" spans="1:43" ht="14.5" x14ac:dyDescent="0.35">
      <c r="A19" s="66"/>
      <c r="B19" s="148" t="s">
        <v>145</v>
      </c>
      <c r="C19" s="66"/>
      <c r="D19" s="66"/>
      <c r="E19" s="66"/>
      <c r="F19" s="66"/>
      <c r="G19" s="149">
        <f t="shared" si="1"/>
        <v>2015</v>
      </c>
      <c r="H19" s="66">
        <f t="shared" si="2"/>
        <v>2030</v>
      </c>
      <c r="I19" s="66"/>
      <c r="J19" s="66"/>
      <c r="K19" s="213" t="e">
        <f ca="1">OFFSET($M19,0,analysis_start-2015,1,1)+NPV(discountrate,OFFSET($M19,0,analysis_start-2015+1,1,analysis_period-1))</f>
        <v>#VALUE!</v>
      </c>
      <c r="L19" s="160"/>
      <c r="M19" s="150">
        <f>'Sheet 4_Revenue'!H64</f>
        <v>0</v>
      </c>
      <c r="N19" s="150">
        <f>'Sheet 4_Revenue'!I64</f>
        <v>0</v>
      </c>
      <c r="O19" s="150">
        <f>'Sheet 4_Revenue'!J64</f>
        <v>0</v>
      </c>
      <c r="P19" s="150">
        <f>'Sheet 4_Revenue'!K64</f>
        <v>0</v>
      </c>
      <c r="Q19" s="150">
        <f>'Sheet 4_Revenue'!L64</f>
        <v>0</v>
      </c>
      <c r="R19" s="150">
        <f>'Sheet 4_Revenue'!M64</f>
        <v>0</v>
      </c>
      <c r="S19" s="150">
        <f>'Sheet 4_Revenue'!N64</f>
        <v>0</v>
      </c>
      <c r="T19" s="150">
        <f>'Sheet 4_Revenue'!O64</f>
        <v>0</v>
      </c>
      <c r="U19" s="150">
        <f>'Sheet 4_Revenue'!P64</f>
        <v>0</v>
      </c>
      <c r="V19" s="150">
        <f>'Sheet 4_Revenue'!Q64</f>
        <v>0</v>
      </c>
      <c r="W19" s="150">
        <f>'Sheet 4_Revenue'!R64</f>
        <v>0</v>
      </c>
      <c r="X19" s="150">
        <f>'Sheet 4_Revenue'!S64</f>
        <v>0</v>
      </c>
      <c r="Y19" s="150">
        <f>'Sheet 4_Revenue'!T64</f>
        <v>0</v>
      </c>
      <c r="Z19" s="150">
        <f>'Sheet 4_Revenue'!U64</f>
        <v>0</v>
      </c>
      <c r="AA19" s="150">
        <f>'Sheet 4_Revenue'!V64</f>
        <v>0</v>
      </c>
      <c r="AB19" s="150">
        <f>'Sheet 4_Revenue'!W64</f>
        <v>0</v>
      </c>
      <c r="AC19" s="150">
        <f>'Sheet 4_Revenue'!X64</f>
        <v>0</v>
      </c>
      <c r="AD19" s="150">
        <f>'Sheet 4_Revenue'!Y64</f>
        <v>0</v>
      </c>
      <c r="AE19" s="150">
        <f>'Sheet 4_Revenue'!Z64</f>
        <v>0</v>
      </c>
      <c r="AF19" s="150">
        <f>'Sheet 4_Revenue'!AA64</f>
        <v>0</v>
      </c>
      <c r="AG19" s="150">
        <f>'Sheet 4_Revenue'!AB64</f>
        <v>0</v>
      </c>
      <c r="AH19" s="150">
        <f>'Sheet 4_Revenue'!AC64</f>
        <v>0</v>
      </c>
      <c r="AI19" s="150">
        <f>'Sheet 4_Revenue'!AD64</f>
        <v>0</v>
      </c>
      <c r="AJ19" s="150">
        <f>'Sheet 4_Revenue'!AE64</f>
        <v>0</v>
      </c>
      <c r="AK19" s="150">
        <f>'Sheet 4_Revenue'!AF64</f>
        <v>0</v>
      </c>
      <c r="AL19" s="150">
        <f>'Sheet 4_Revenue'!AG64</f>
        <v>0</v>
      </c>
      <c r="AM19" s="150">
        <f>'Sheet 4_Revenue'!AH64</f>
        <v>0</v>
      </c>
      <c r="AN19" s="150">
        <f>'Sheet 4_Revenue'!AI64</f>
        <v>0</v>
      </c>
      <c r="AO19" s="150">
        <f>'Sheet 4_Revenue'!AJ64</f>
        <v>0</v>
      </c>
      <c r="AP19" s="150">
        <f>'Sheet 4_Revenue'!AK64</f>
        <v>0</v>
      </c>
      <c r="AQ19" s="150">
        <f>'Sheet 4_Revenue'!AL64</f>
        <v>0</v>
      </c>
    </row>
    <row r="20" spans="1:43" s="25" customFormat="1" ht="14.5" x14ac:dyDescent="0.35">
      <c r="A20" s="162"/>
      <c r="B20" s="151" t="s">
        <v>146</v>
      </c>
      <c r="C20" s="152"/>
      <c r="D20" s="152"/>
      <c r="E20" s="152"/>
      <c r="F20" s="152"/>
      <c r="G20" s="155"/>
      <c r="H20" s="152"/>
      <c r="I20" s="152"/>
      <c r="J20" s="152"/>
      <c r="K20" s="214" t="e">
        <f ca="1">OFFSET($M20,0,analysis_start-2015,1,1)+NPV(discountrate,OFFSET($M20,0,analysis_start-2015+1,1,analysis_period-1))</f>
        <v>#VALUE!</v>
      </c>
      <c r="L20" s="156"/>
      <c r="M20" s="153">
        <f>M18+M19</f>
        <v>0</v>
      </c>
      <c r="N20" s="153">
        <f t="shared" ref="N20:AQ20" si="3">N18+N19</f>
        <v>0</v>
      </c>
      <c r="O20" s="153">
        <f t="shared" si="3"/>
        <v>0</v>
      </c>
      <c r="P20" s="153">
        <f t="shared" si="3"/>
        <v>0</v>
      </c>
      <c r="Q20" s="153">
        <f t="shared" si="3"/>
        <v>0</v>
      </c>
      <c r="R20" s="153">
        <f t="shared" si="3"/>
        <v>0</v>
      </c>
      <c r="S20" s="153">
        <f t="shared" si="3"/>
        <v>0</v>
      </c>
      <c r="T20" s="153">
        <f t="shared" si="3"/>
        <v>0</v>
      </c>
      <c r="U20" s="153">
        <f t="shared" si="3"/>
        <v>0</v>
      </c>
      <c r="V20" s="153">
        <f t="shared" si="3"/>
        <v>0</v>
      </c>
      <c r="W20" s="153">
        <f t="shared" si="3"/>
        <v>0</v>
      </c>
      <c r="X20" s="153">
        <f t="shared" si="3"/>
        <v>0</v>
      </c>
      <c r="Y20" s="153">
        <f t="shared" si="3"/>
        <v>0</v>
      </c>
      <c r="Z20" s="153">
        <f t="shared" si="3"/>
        <v>0</v>
      </c>
      <c r="AA20" s="153">
        <f t="shared" si="3"/>
        <v>0</v>
      </c>
      <c r="AB20" s="153">
        <f t="shared" si="3"/>
        <v>0</v>
      </c>
      <c r="AC20" s="153">
        <f t="shared" si="3"/>
        <v>0</v>
      </c>
      <c r="AD20" s="153">
        <f t="shared" si="3"/>
        <v>0</v>
      </c>
      <c r="AE20" s="153">
        <f t="shared" si="3"/>
        <v>0</v>
      </c>
      <c r="AF20" s="153">
        <f t="shared" si="3"/>
        <v>0</v>
      </c>
      <c r="AG20" s="153">
        <f t="shared" si="3"/>
        <v>0</v>
      </c>
      <c r="AH20" s="153">
        <f t="shared" si="3"/>
        <v>0</v>
      </c>
      <c r="AI20" s="153">
        <f t="shared" si="3"/>
        <v>0</v>
      </c>
      <c r="AJ20" s="153">
        <f t="shared" si="3"/>
        <v>0</v>
      </c>
      <c r="AK20" s="153">
        <f t="shared" si="3"/>
        <v>0</v>
      </c>
      <c r="AL20" s="153">
        <f t="shared" si="3"/>
        <v>0</v>
      </c>
      <c r="AM20" s="153">
        <f t="shared" si="3"/>
        <v>0</v>
      </c>
      <c r="AN20" s="153">
        <f t="shared" si="3"/>
        <v>0</v>
      </c>
      <c r="AO20" s="153">
        <f t="shared" si="3"/>
        <v>0</v>
      </c>
      <c r="AP20" s="153">
        <f t="shared" si="3"/>
        <v>0</v>
      </c>
      <c r="AQ20" s="153">
        <f t="shared" si="3"/>
        <v>0</v>
      </c>
    </row>
    <row r="21" spans="1:43" s="25" customFormat="1" ht="14.5" x14ac:dyDescent="0.35">
      <c r="A21" s="162"/>
      <c r="B21" s="184"/>
      <c r="C21" s="162"/>
      <c r="D21" s="162"/>
      <c r="E21" s="162"/>
      <c r="F21" s="162"/>
      <c r="G21" s="185"/>
      <c r="H21" s="162"/>
      <c r="I21" s="162"/>
      <c r="J21" s="162"/>
      <c r="K21" s="163"/>
      <c r="L21" s="186"/>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row>
    <row r="22" spans="1:43" s="25" customFormat="1" ht="14.5" x14ac:dyDescent="0.35">
      <c r="A22" s="201" t="s">
        <v>148</v>
      </c>
      <c r="B22" s="184"/>
      <c r="C22" s="162"/>
      <c r="D22" s="162"/>
      <c r="E22" s="162"/>
      <c r="F22" s="162"/>
      <c r="G22" s="149"/>
      <c r="H22" s="66"/>
      <c r="I22" s="162"/>
      <c r="J22" s="162"/>
      <c r="K22" s="200" t="e">
        <f ca="1">OFFSET($M22,0,analysis_start-2015,1,1)+NPV(discountrate,OFFSET($M22,0,analysis_start-2015+1,1,analysis_period-1))</f>
        <v>#VALUE!</v>
      </c>
      <c r="L22" s="187"/>
      <c r="M22" s="187">
        <f>M20-M15</f>
        <v>0</v>
      </c>
      <c r="N22" s="187">
        <f t="shared" ref="N22:AQ22" si="4">N20-N15</f>
        <v>0</v>
      </c>
      <c r="O22" s="187">
        <f t="shared" si="4"/>
        <v>0</v>
      </c>
      <c r="P22" s="187">
        <f t="shared" si="4"/>
        <v>0</v>
      </c>
      <c r="Q22" s="187">
        <f t="shared" si="4"/>
        <v>0</v>
      </c>
      <c r="R22" s="187">
        <f t="shared" si="4"/>
        <v>0</v>
      </c>
      <c r="S22" s="187">
        <f t="shared" si="4"/>
        <v>0</v>
      </c>
      <c r="T22" s="187">
        <f t="shared" si="4"/>
        <v>0</v>
      </c>
      <c r="U22" s="187">
        <f t="shared" si="4"/>
        <v>0</v>
      </c>
      <c r="V22" s="187">
        <f t="shared" si="4"/>
        <v>0</v>
      </c>
      <c r="W22" s="187">
        <f t="shared" si="4"/>
        <v>0</v>
      </c>
      <c r="X22" s="187">
        <f t="shared" si="4"/>
        <v>0</v>
      </c>
      <c r="Y22" s="187">
        <f t="shared" si="4"/>
        <v>0</v>
      </c>
      <c r="Z22" s="187">
        <f t="shared" si="4"/>
        <v>0</v>
      </c>
      <c r="AA22" s="187">
        <f t="shared" si="4"/>
        <v>0</v>
      </c>
      <c r="AB22" s="187">
        <f t="shared" si="4"/>
        <v>0</v>
      </c>
      <c r="AC22" s="187">
        <f t="shared" si="4"/>
        <v>0</v>
      </c>
      <c r="AD22" s="187">
        <f t="shared" si="4"/>
        <v>0</v>
      </c>
      <c r="AE22" s="187">
        <f t="shared" si="4"/>
        <v>0</v>
      </c>
      <c r="AF22" s="187">
        <f t="shared" si="4"/>
        <v>0</v>
      </c>
      <c r="AG22" s="187">
        <f t="shared" si="4"/>
        <v>0</v>
      </c>
      <c r="AH22" s="187">
        <f t="shared" si="4"/>
        <v>0</v>
      </c>
      <c r="AI22" s="187">
        <f t="shared" si="4"/>
        <v>0</v>
      </c>
      <c r="AJ22" s="187">
        <f t="shared" si="4"/>
        <v>0</v>
      </c>
      <c r="AK22" s="187">
        <f t="shared" si="4"/>
        <v>0</v>
      </c>
      <c r="AL22" s="187">
        <f t="shared" si="4"/>
        <v>0</v>
      </c>
      <c r="AM22" s="187">
        <f t="shared" si="4"/>
        <v>0</v>
      </c>
      <c r="AN22" s="187">
        <f t="shared" si="4"/>
        <v>0</v>
      </c>
      <c r="AO22" s="187">
        <f t="shared" si="4"/>
        <v>0</v>
      </c>
      <c r="AP22" s="187">
        <f t="shared" si="4"/>
        <v>0</v>
      </c>
      <c r="AQ22" s="187">
        <f t="shared" si="4"/>
        <v>0</v>
      </c>
    </row>
    <row r="23" spans="1:43" ht="14.5" x14ac:dyDescent="0.35">
      <c r="A23" s="66"/>
      <c r="B23" s="157"/>
      <c r="C23" s="158"/>
      <c r="D23" s="158"/>
      <c r="E23" s="158"/>
      <c r="F23" s="158"/>
      <c r="G23" s="158"/>
      <c r="H23" s="158"/>
      <c r="I23" s="158"/>
      <c r="J23" s="158"/>
      <c r="K23" s="159"/>
      <c r="L23" s="160"/>
      <c r="M23" s="163"/>
      <c r="N23" s="163"/>
      <c r="O23" s="163"/>
      <c r="P23" s="163"/>
      <c r="Q23" s="163"/>
      <c r="R23" s="163"/>
      <c r="S23" s="163"/>
      <c r="T23" s="163"/>
      <c r="U23" s="163"/>
      <c r="V23" s="163"/>
      <c r="W23" s="163"/>
      <c r="X23" s="163"/>
      <c r="Y23" s="163"/>
      <c r="Z23" s="163"/>
      <c r="AA23" s="163"/>
      <c r="AB23" s="163"/>
      <c r="AC23" s="164"/>
      <c r="AD23" s="164"/>
      <c r="AE23" s="164"/>
      <c r="AF23" s="164"/>
      <c r="AG23" s="164"/>
      <c r="AH23" s="164"/>
      <c r="AI23" s="164"/>
      <c r="AJ23" s="164"/>
      <c r="AK23" s="164"/>
      <c r="AL23" s="164"/>
      <c r="AM23" s="164"/>
      <c r="AN23" s="164"/>
      <c r="AO23" s="164"/>
      <c r="AP23" s="164"/>
      <c r="AQ23" s="164"/>
    </row>
    <row r="24" spans="1:43" s="212" customFormat="1" x14ac:dyDescent="0.3">
      <c r="A24" s="207" t="s">
        <v>11</v>
      </c>
      <c r="B24" s="78"/>
      <c r="C24" s="78"/>
      <c r="D24" s="78"/>
      <c r="E24" s="78"/>
      <c r="F24" s="78"/>
      <c r="G24" s="78"/>
      <c r="H24" s="78"/>
      <c r="I24" s="208"/>
      <c r="J24" s="78"/>
      <c r="K24" s="209" t="e">
        <f ca="1">OFFSET($M24,0,analysis_start-2015,1,1)+NPV(discountrate,OFFSET($M24,0,analysis_start-2015+1,1,analysis_period-1))</f>
        <v>#VALUE!</v>
      </c>
      <c r="L24" s="210"/>
      <c r="M24" s="211">
        <f>(M20-'Sheet 5_Base Case'!M20)-(M15-'Sheet 5_Base Case'!M15)</f>
        <v>0</v>
      </c>
      <c r="N24" s="211">
        <f>(N20-'Sheet 5_Base Case'!N20)-(N15-'Sheet 5_Base Case'!N15)</f>
        <v>0</v>
      </c>
      <c r="O24" s="211">
        <f>(O20-'Sheet 5_Base Case'!O20)-(O15-'Sheet 5_Base Case'!O15)</f>
        <v>0</v>
      </c>
      <c r="P24" s="211">
        <f>(P20-'Sheet 5_Base Case'!P20)-(P15-'Sheet 5_Base Case'!P15)</f>
        <v>0</v>
      </c>
      <c r="Q24" s="211">
        <f>(Q20-'Sheet 5_Base Case'!Q20)-(Q15-'Sheet 5_Base Case'!Q15)</f>
        <v>0</v>
      </c>
      <c r="R24" s="211">
        <f>(R20-'Sheet 5_Base Case'!R20)-(R15-'Sheet 5_Base Case'!R15)</f>
        <v>0</v>
      </c>
      <c r="S24" s="211">
        <f>(S20-'Sheet 5_Base Case'!S20)-(S15-'Sheet 5_Base Case'!S15)</f>
        <v>0</v>
      </c>
      <c r="T24" s="211">
        <f>(T20-'Sheet 5_Base Case'!T20)-(T15-'Sheet 5_Base Case'!T15)</f>
        <v>0</v>
      </c>
      <c r="U24" s="211">
        <f>(U20-'Sheet 5_Base Case'!U20)-(U15-'Sheet 5_Base Case'!U15)</f>
        <v>0</v>
      </c>
      <c r="V24" s="211">
        <f>(V20-'Sheet 5_Base Case'!V20)-(V15-'Sheet 5_Base Case'!V15)</f>
        <v>0</v>
      </c>
      <c r="W24" s="211">
        <f>(W20-'Sheet 5_Base Case'!W20)-(W15-'Sheet 5_Base Case'!W15)</f>
        <v>0</v>
      </c>
      <c r="X24" s="211">
        <f>(X20-'Sheet 5_Base Case'!X20)-(X15-'Sheet 5_Base Case'!X15)</f>
        <v>0</v>
      </c>
      <c r="Y24" s="211">
        <f>(Y20-'Sheet 5_Base Case'!Y20)-(Y15-'Sheet 5_Base Case'!Y15)</f>
        <v>0</v>
      </c>
      <c r="Z24" s="211">
        <f>(Z20-'Sheet 5_Base Case'!Z20)-(Z15-'Sheet 5_Base Case'!Z15)</f>
        <v>0</v>
      </c>
      <c r="AA24" s="211">
        <f>(AA20-'Sheet 5_Base Case'!AA20)-(AA15-'Sheet 5_Base Case'!AA15)</f>
        <v>0</v>
      </c>
      <c r="AB24" s="211">
        <f>(AB20-'Sheet 5_Base Case'!AB20)-(AB15-'Sheet 5_Base Case'!AB15)</f>
        <v>0</v>
      </c>
      <c r="AC24" s="211">
        <f>(AC20-'Sheet 5_Base Case'!AC20)-(AC15-'Sheet 5_Base Case'!AC15)</f>
        <v>0</v>
      </c>
      <c r="AD24" s="211">
        <f>(AD20-'Sheet 5_Base Case'!AD20)-(AD15-'Sheet 5_Base Case'!AD15)</f>
        <v>0</v>
      </c>
      <c r="AE24" s="211">
        <f>(AE20-'Sheet 5_Base Case'!AE20)-(AE15-'Sheet 5_Base Case'!AE15)</f>
        <v>0</v>
      </c>
      <c r="AF24" s="211">
        <f>(AF20-'Sheet 5_Base Case'!AF20)-(AF15-'Sheet 5_Base Case'!AF15)</f>
        <v>0</v>
      </c>
      <c r="AG24" s="211">
        <f>(AG20-'Sheet 5_Base Case'!AG20)-(AG15-'Sheet 5_Base Case'!AG15)</f>
        <v>0</v>
      </c>
      <c r="AH24" s="211">
        <f>(AH20-'Sheet 5_Base Case'!AH20)-(AH15-'Sheet 5_Base Case'!AH15)</f>
        <v>0</v>
      </c>
      <c r="AI24" s="211">
        <f>(AI20-'Sheet 5_Base Case'!AI20)-(AI15-'Sheet 5_Base Case'!AI15)</f>
        <v>0</v>
      </c>
      <c r="AJ24" s="211">
        <f>(AJ20-'Sheet 5_Base Case'!AJ20)-(AJ15-'Sheet 5_Base Case'!AJ15)</f>
        <v>0</v>
      </c>
      <c r="AK24" s="211">
        <f>(AK20-'Sheet 5_Base Case'!AK20)-(AK15-'Sheet 5_Base Case'!AK15)</f>
        <v>0</v>
      </c>
      <c r="AL24" s="211">
        <f>(AL20-'Sheet 5_Base Case'!AL20)-(AL15-'Sheet 5_Base Case'!AL15)</f>
        <v>0</v>
      </c>
      <c r="AM24" s="211">
        <f>(AM20-'Sheet 5_Base Case'!AM20)-(AM15-'Sheet 5_Base Case'!AM15)</f>
        <v>0</v>
      </c>
      <c r="AN24" s="211">
        <f>(AN20-'Sheet 5_Base Case'!AN20)-(AN15-'Sheet 5_Base Case'!AN15)</f>
        <v>0</v>
      </c>
      <c r="AO24" s="211">
        <f>(AO20-'Sheet 5_Base Case'!AO20)-(AO15-'Sheet 5_Base Case'!AO15)</f>
        <v>0</v>
      </c>
      <c r="AP24" s="211">
        <f>(AP20-'Sheet 5_Base Case'!AP20)-(AP15-'Sheet 5_Base Case'!AP15)</f>
        <v>0</v>
      </c>
      <c r="AQ24" s="211">
        <f>(AQ20-'Sheet 5_Base Case'!AQ20)-(AQ15-'Sheet 5_Base Case'!AQ15)</f>
        <v>0</v>
      </c>
    </row>
    <row r="25" spans="1:43" x14ac:dyDescent="0.3">
      <c r="L25" s="119"/>
    </row>
    <row r="26" spans="1:43" ht="16" thickBot="1" x14ac:dyDescent="0.4">
      <c r="A26" s="188" t="s">
        <v>118</v>
      </c>
      <c r="B26" s="188"/>
      <c r="C26" s="188"/>
      <c r="D26" s="189"/>
      <c r="M26" s="4"/>
    </row>
    <row r="27" spans="1:43" ht="15.5" x14ac:dyDescent="0.35">
      <c r="A27" s="191" t="s">
        <v>149</v>
      </c>
      <c r="B27" s="192"/>
      <c r="C27" s="192"/>
      <c r="D27" s="193"/>
      <c r="M27" s="4"/>
    </row>
    <row r="28" spans="1:43" x14ac:dyDescent="0.3">
      <c r="A28" s="194" t="s">
        <v>151</v>
      </c>
      <c r="B28" s="195" t="str">
        <f>discountrate</f>
        <v>XXX</v>
      </c>
      <c r="C28" s="162"/>
      <c r="D28" s="202" t="e">
        <f ca="1">OFFSET($M22,0,analysis_start-2015,1,1)+NPV(discountrate,OFFSET($M22,0,analysis_start-2015+1,1,analysis_period-1))</f>
        <v>#VALUE!</v>
      </c>
      <c r="M28" s="4"/>
    </row>
    <row r="29" spans="1:43" x14ac:dyDescent="0.3">
      <c r="A29" s="194" t="s">
        <v>151</v>
      </c>
      <c r="B29" s="195" t="str">
        <f>discountrate_low</f>
        <v>XXX</v>
      </c>
      <c r="C29" s="162"/>
      <c r="D29" s="202" t="e">
        <f ca="1">OFFSET($M22,0,analysis_start-2015,1,1)+NPV(discountrate_low,OFFSET($M22,0,analysis_start-2015+1,1,analysis_period-1))</f>
        <v>#VALUE!</v>
      </c>
    </row>
    <row r="30" spans="1:43" x14ac:dyDescent="0.3">
      <c r="A30" s="194" t="s">
        <v>151</v>
      </c>
      <c r="B30" s="195" t="str">
        <f>discountrate_high</f>
        <v>XXX</v>
      </c>
      <c r="C30" s="162"/>
      <c r="D30" s="202" t="e">
        <f ca="1">OFFSET($M22,0,analysis_start-2015,1,1)+NPV(discountrate_high,OFFSET($M22,0,analysis_start-2015+1,1,analysis_period-1))</f>
        <v>#VALUE!</v>
      </c>
      <c r="K30" s="6"/>
    </row>
    <row r="31" spans="1:43" ht="15.5" x14ac:dyDescent="0.35">
      <c r="A31" s="196" t="s">
        <v>150</v>
      </c>
      <c r="B31" s="162"/>
      <c r="C31" s="162"/>
      <c r="D31" s="203"/>
    </row>
    <row r="32" spans="1:43" x14ac:dyDescent="0.3">
      <c r="A32" s="194" t="s">
        <v>151</v>
      </c>
      <c r="B32" s="195" t="str">
        <f>discountrate</f>
        <v>XXX</v>
      </c>
      <c r="C32" s="162"/>
      <c r="D32" s="202" t="e">
        <f ca="1">OFFSET($M24,0,analysis_start-2015,1,1)+NPV(discountrate,OFFSET($M24,0,analysis_start-2015+1,1,analysis_period-1))</f>
        <v>#VALUE!</v>
      </c>
      <c r="M32" s="4"/>
    </row>
    <row r="33" spans="1:11" x14ac:dyDescent="0.3">
      <c r="A33" s="194" t="s">
        <v>151</v>
      </c>
      <c r="B33" s="195" t="str">
        <f>discountrate_low</f>
        <v>XXX</v>
      </c>
      <c r="C33" s="162"/>
      <c r="D33" s="202" t="e">
        <f ca="1">OFFSET($M24,0,analysis_start-2015,1,1)+NPV(discountrate_low,OFFSET($M24,0,analysis_start-2015+1,1,analysis_period-1))</f>
        <v>#VALUE!</v>
      </c>
    </row>
    <row r="34" spans="1:11" ht="13.5" thickBot="1" x14ac:dyDescent="0.35">
      <c r="A34" s="197" t="s">
        <v>151</v>
      </c>
      <c r="B34" s="198" t="str">
        <f>discountrate_high</f>
        <v>XXX</v>
      </c>
      <c r="C34" s="199"/>
      <c r="D34" s="204" t="e">
        <f ca="1">OFFSET($M24,0,analysis_start-2015,1,1)+NPV(discountrate_high,OFFSET($M24,0,analysis_start-2015+1,1,analysis_period-1))</f>
        <v>#VALUE!</v>
      </c>
      <c r="K34" s="6"/>
    </row>
    <row r="1048576" spans="1:1" x14ac:dyDescent="0.3">
      <c r="A1048576" s="190"/>
    </row>
  </sheetData>
  <pageMargins left="0.70866141732283472" right="0.70866141732283472" top="0.74803149606299213" bottom="0.74803149606299213" header="0.31496062992125984" footer="0.31496062992125984"/>
  <pageSetup paperSize="9" scale="27" orientation="landscape" r:id="rId1"/>
  <colBreaks count="1" manualBreakCount="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115" workbookViewId="0">
      <selection activeCell="C27" sqref="C27"/>
    </sheetView>
  </sheetViews>
  <sheetFormatPr defaultColWidth="9.296875" defaultRowHeight="13" x14ac:dyDescent="0.3"/>
  <cols>
    <col min="1" max="16384" width="9.296875" style="1"/>
  </cols>
  <sheetData>
    <row r="1" spans="1:2" ht="14" x14ac:dyDescent="0.3">
      <c r="A1" s="16"/>
    </row>
    <row r="2" spans="1:2" ht="14" x14ac:dyDescent="0.3">
      <c r="A2" s="11"/>
    </row>
    <row r="3" spans="1:2" ht="14" x14ac:dyDescent="0.3">
      <c r="A3" s="11"/>
    </row>
    <row r="4" spans="1:2" x14ac:dyDescent="0.3">
      <c r="A4" s="12"/>
    </row>
    <row r="5" spans="1:2" x14ac:dyDescent="0.3">
      <c r="A5" s="12"/>
    </row>
    <row r="6" spans="1:2" ht="14" x14ac:dyDescent="0.3">
      <c r="A6" s="11"/>
    </row>
    <row r="8" spans="1:2" ht="14" x14ac:dyDescent="0.3">
      <c r="A8" s="13"/>
    </row>
    <row r="9" spans="1:2" x14ac:dyDescent="0.3">
      <c r="A9" s="14"/>
      <c r="B9" s="15"/>
    </row>
    <row r="10" spans="1:2" x14ac:dyDescent="0.3">
      <c r="A10" s="14"/>
      <c r="B10" s="15"/>
    </row>
  </sheetData>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Cover</vt:lpstr>
      <vt:lpstr>Results</vt:lpstr>
      <vt:lpstr>Sheet 1_Overarching Assumptions</vt:lpstr>
      <vt:lpstr>Sheet_2 Inputs &amp; Outputs (t)</vt:lpstr>
      <vt:lpstr>Sheet_3 Capex and Opex Costs</vt:lpstr>
      <vt:lpstr>Sheet 4_Revenue</vt:lpstr>
      <vt:lpstr>Sheet 5_Base Case</vt:lpstr>
      <vt:lpstr>Sheet 6_Scenario 1</vt:lpstr>
      <vt:lpstr>Sheet 7_Financial Analysis</vt:lpstr>
      <vt:lpstr>'Sheet 7_Financial Analysis'!_ftn1</vt:lpstr>
      <vt:lpstr>'Sheet 7_Financial Analysis'!_ftn2</vt:lpstr>
      <vt:lpstr>'Sheet 7_Financial Analysis'!_ftn3</vt:lpstr>
      <vt:lpstr>'Sheet 7_Financial Analysis'!_ftn4</vt:lpstr>
      <vt:lpstr>'Sheet 7_Financial Analysis'!_ftnref1</vt:lpstr>
      <vt:lpstr>'Sheet 7_Financial Analysis'!_ftnref2</vt:lpstr>
      <vt:lpstr>'Sheet 7_Financial Analysis'!_ftnref3</vt:lpstr>
      <vt:lpstr>'Sheet 7_Financial Analysis'!_ftnref4</vt:lpstr>
      <vt:lpstr>analysis_period</vt:lpstr>
      <vt:lpstr>analysis_start</vt:lpstr>
      <vt:lpstr>discountrate</vt:lpstr>
      <vt:lpstr>discountrate_high</vt:lpstr>
      <vt:lpstr>discountrate_low</vt:lpstr>
      <vt:lpstr>Inflation_rate</vt:lpstr>
      <vt:lpstr>'Sheet 7_Financial Analysis'!OLE_LINK1</vt:lpstr>
      <vt:lpstr>Results!Print_Area</vt:lpstr>
      <vt:lpstr>'Sheet 1_Overarching Assumptions'!Print_Area</vt:lpstr>
      <vt:lpstr>'Sheet 4_Revenue'!Print_Area</vt:lpstr>
      <vt:lpstr>'Sheet 5_Base Case'!Print_Area</vt:lpstr>
      <vt:lpstr>'Sheet 6_Scenario 1'!Print_Area</vt:lpstr>
      <vt:lpstr>'Sheet_3 Capex and Opex Costs'!Print_Area</vt:lpstr>
      <vt:lpstr>Product_Options</vt:lpstr>
      <vt:lpstr>test_options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Problem Priority Wastes Financial Analysis</dc:title>
  <dc:subject>2016 Financial Analysis Form - PPW</dc:subject>
  <dc:creator>Rod Carr</dc:creator>
  <cp:lastModifiedBy>Suzzanah Gray</cp:lastModifiedBy>
  <cp:lastPrinted>2016-03-08T04:36:51Z</cp:lastPrinted>
  <dcterms:created xsi:type="dcterms:W3CDTF">2013-03-06T22:26:18Z</dcterms:created>
  <dcterms:modified xsi:type="dcterms:W3CDTF">2016-05-09T23:47:07Z</dcterms:modified>
</cp:coreProperties>
</file>